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\"/>
    </mc:Choice>
  </mc:AlternateContent>
  <bookViews>
    <workbookView xWindow="-120" yWindow="-120" windowWidth="20730" windowHeight="11040"/>
  </bookViews>
  <sheets>
    <sheet name="Hoja1" sheetId="1" r:id="rId1"/>
  </sheets>
  <definedNames>
    <definedName name="_xlnm.Print_Area" localSheetId="0">Hoja1!$A$1:$I$195</definedName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5" i="1" l="1"/>
  <c r="D165" i="1"/>
  <c r="E165" i="1"/>
  <c r="F165" i="1"/>
  <c r="G165" i="1"/>
  <c r="H165" i="1"/>
  <c r="I165" i="1"/>
  <c r="C147" i="1"/>
  <c r="D147" i="1"/>
  <c r="E147" i="1"/>
  <c r="F147" i="1"/>
  <c r="G147" i="1"/>
  <c r="H147" i="1"/>
  <c r="I147" i="1"/>
  <c r="C144" i="1"/>
  <c r="D144" i="1"/>
  <c r="E144" i="1"/>
  <c r="F144" i="1"/>
  <c r="G144" i="1"/>
  <c r="H144" i="1"/>
  <c r="I144" i="1"/>
  <c r="C141" i="1"/>
  <c r="D141" i="1"/>
  <c r="E141" i="1"/>
  <c r="F141" i="1"/>
  <c r="G141" i="1"/>
  <c r="H141" i="1"/>
  <c r="I141" i="1"/>
  <c r="C138" i="1"/>
  <c r="D138" i="1"/>
  <c r="E138" i="1"/>
  <c r="F138" i="1"/>
  <c r="G138" i="1"/>
  <c r="H138" i="1"/>
  <c r="I138" i="1"/>
  <c r="C135" i="1"/>
  <c r="D135" i="1"/>
  <c r="E135" i="1"/>
  <c r="F135" i="1"/>
  <c r="G135" i="1"/>
  <c r="H135" i="1"/>
  <c r="I135" i="1"/>
  <c r="C132" i="1"/>
  <c r="D132" i="1"/>
  <c r="E132" i="1"/>
  <c r="F132" i="1"/>
  <c r="G132" i="1"/>
  <c r="H132" i="1"/>
  <c r="I132" i="1"/>
  <c r="C129" i="1"/>
  <c r="D129" i="1"/>
  <c r="E129" i="1"/>
  <c r="F129" i="1"/>
  <c r="G129" i="1"/>
  <c r="H129" i="1"/>
  <c r="I129" i="1"/>
  <c r="C126" i="1"/>
  <c r="D126" i="1"/>
  <c r="E126" i="1"/>
  <c r="F126" i="1"/>
  <c r="G126" i="1"/>
  <c r="H126" i="1"/>
  <c r="I126" i="1"/>
  <c r="C115" i="1"/>
  <c r="D115" i="1"/>
  <c r="E115" i="1"/>
  <c r="F115" i="1"/>
  <c r="G115" i="1"/>
  <c r="H115" i="1"/>
  <c r="I115" i="1"/>
  <c r="C112" i="1"/>
  <c r="D112" i="1"/>
  <c r="E112" i="1"/>
  <c r="F112" i="1"/>
  <c r="G112" i="1"/>
  <c r="H112" i="1"/>
  <c r="I112" i="1"/>
  <c r="C110" i="1"/>
  <c r="D110" i="1"/>
  <c r="E110" i="1"/>
  <c r="F110" i="1"/>
  <c r="G110" i="1"/>
  <c r="H110" i="1"/>
  <c r="I110" i="1"/>
  <c r="C107" i="1"/>
  <c r="D107" i="1"/>
  <c r="E107" i="1"/>
  <c r="F107" i="1"/>
  <c r="G107" i="1"/>
  <c r="H107" i="1"/>
  <c r="I107" i="1"/>
  <c r="C104" i="1"/>
  <c r="D104" i="1"/>
  <c r="E104" i="1"/>
  <c r="F104" i="1"/>
  <c r="G104" i="1"/>
  <c r="H104" i="1"/>
  <c r="I104" i="1"/>
  <c r="C101" i="1"/>
  <c r="D101" i="1"/>
  <c r="E101" i="1"/>
  <c r="F101" i="1"/>
  <c r="G101" i="1"/>
  <c r="H101" i="1"/>
  <c r="I101" i="1"/>
  <c r="C89" i="1"/>
  <c r="D89" i="1"/>
  <c r="E89" i="1"/>
  <c r="F89" i="1"/>
  <c r="G89" i="1"/>
  <c r="H89" i="1"/>
  <c r="I89" i="1"/>
  <c r="C98" i="1"/>
  <c r="D98" i="1"/>
  <c r="E98" i="1"/>
  <c r="F98" i="1"/>
  <c r="G98" i="1"/>
  <c r="H98" i="1"/>
  <c r="I98" i="1"/>
  <c r="C95" i="1"/>
  <c r="D95" i="1"/>
  <c r="E95" i="1"/>
  <c r="F95" i="1"/>
  <c r="G95" i="1"/>
  <c r="H95" i="1"/>
  <c r="I95" i="1"/>
  <c r="C92" i="1"/>
  <c r="D92" i="1"/>
  <c r="E92" i="1"/>
  <c r="F92" i="1"/>
  <c r="G92" i="1"/>
  <c r="H92" i="1"/>
  <c r="I92" i="1"/>
  <c r="C14" i="1"/>
  <c r="D14" i="1"/>
  <c r="E14" i="1"/>
  <c r="F14" i="1"/>
  <c r="G14" i="1"/>
  <c r="H14" i="1"/>
  <c r="I14" i="1"/>
  <c r="B120" i="1"/>
  <c r="B119" i="1"/>
  <c r="C118" i="1"/>
  <c r="D118" i="1"/>
  <c r="E118" i="1"/>
  <c r="F118" i="1"/>
  <c r="G118" i="1"/>
  <c r="H118" i="1"/>
  <c r="I118" i="1"/>
  <c r="C121" i="1"/>
  <c r="D121" i="1"/>
  <c r="E121" i="1"/>
  <c r="F121" i="1"/>
  <c r="G121" i="1"/>
  <c r="H121" i="1"/>
  <c r="I121" i="1"/>
  <c r="C85" i="1"/>
  <c r="D85" i="1"/>
  <c r="E85" i="1"/>
  <c r="F85" i="1"/>
  <c r="G85" i="1"/>
  <c r="H85" i="1"/>
  <c r="I85" i="1"/>
  <c r="C82" i="1"/>
  <c r="D82" i="1"/>
  <c r="E82" i="1"/>
  <c r="F82" i="1"/>
  <c r="G82" i="1"/>
  <c r="H82" i="1"/>
  <c r="I82" i="1"/>
  <c r="C79" i="1"/>
  <c r="D79" i="1"/>
  <c r="E79" i="1"/>
  <c r="F79" i="1"/>
  <c r="G79" i="1"/>
  <c r="H79" i="1"/>
  <c r="I79" i="1"/>
  <c r="C76" i="1"/>
  <c r="D76" i="1"/>
  <c r="E76" i="1"/>
  <c r="F76" i="1"/>
  <c r="G76" i="1"/>
  <c r="H76" i="1"/>
  <c r="I76" i="1"/>
  <c r="C74" i="1"/>
  <c r="D74" i="1"/>
  <c r="E74" i="1"/>
  <c r="F74" i="1"/>
  <c r="G74" i="1"/>
  <c r="H74" i="1"/>
  <c r="I74" i="1"/>
  <c r="C71" i="1"/>
  <c r="D71" i="1"/>
  <c r="E71" i="1"/>
  <c r="F71" i="1"/>
  <c r="G71" i="1"/>
  <c r="H71" i="1"/>
  <c r="I71" i="1"/>
  <c r="C68" i="1"/>
  <c r="D68" i="1"/>
  <c r="E68" i="1"/>
  <c r="F68" i="1"/>
  <c r="G68" i="1"/>
  <c r="H68" i="1"/>
  <c r="I68" i="1"/>
  <c r="C65" i="1"/>
  <c r="D65" i="1"/>
  <c r="E65" i="1"/>
  <c r="F65" i="1"/>
  <c r="G65" i="1"/>
  <c r="H65" i="1"/>
  <c r="I65" i="1"/>
  <c r="C62" i="1"/>
  <c r="D62" i="1"/>
  <c r="E62" i="1"/>
  <c r="F62" i="1"/>
  <c r="G62" i="1"/>
  <c r="H62" i="1"/>
  <c r="I62" i="1"/>
  <c r="C59" i="1"/>
  <c r="D59" i="1"/>
  <c r="E59" i="1"/>
  <c r="F59" i="1"/>
  <c r="G59" i="1"/>
  <c r="H59" i="1"/>
  <c r="I59" i="1"/>
  <c r="C56" i="1"/>
  <c r="D56" i="1"/>
  <c r="E56" i="1"/>
  <c r="F56" i="1"/>
  <c r="G56" i="1"/>
  <c r="H56" i="1"/>
  <c r="I56" i="1"/>
  <c r="C53" i="1"/>
  <c r="D53" i="1"/>
  <c r="E53" i="1"/>
  <c r="F53" i="1"/>
  <c r="G53" i="1"/>
  <c r="H53" i="1"/>
  <c r="I53" i="1"/>
  <c r="C50" i="1"/>
  <c r="D50" i="1"/>
  <c r="E50" i="1"/>
  <c r="F50" i="1"/>
  <c r="G50" i="1"/>
  <c r="H50" i="1"/>
  <c r="I50" i="1"/>
  <c r="C17" i="1"/>
  <c r="D17" i="1"/>
  <c r="E17" i="1"/>
  <c r="F17" i="1"/>
  <c r="G17" i="1"/>
  <c r="H17" i="1"/>
  <c r="I17" i="1"/>
  <c r="C19" i="1"/>
  <c r="D19" i="1"/>
  <c r="E19" i="1"/>
  <c r="F19" i="1"/>
  <c r="G19" i="1"/>
  <c r="H19" i="1"/>
  <c r="I19" i="1"/>
  <c r="C22" i="1"/>
  <c r="D22" i="1"/>
  <c r="E22" i="1"/>
  <c r="F22" i="1"/>
  <c r="G22" i="1"/>
  <c r="H22" i="1"/>
  <c r="I22" i="1"/>
  <c r="C25" i="1"/>
  <c r="D25" i="1"/>
  <c r="E25" i="1"/>
  <c r="F25" i="1"/>
  <c r="G25" i="1"/>
  <c r="H25" i="1"/>
  <c r="I25" i="1"/>
  <c r="C27" i="1"/>
  <c r="D27" i="1"/>
  <c r="E27" i="1"/>
  <c r="F27" i="1"/>
  <c r="G27" i="1"/>
  <c r="H27" i="1"/>
  <c r="I27" i="1"/>
  <c r="C30" i="1"/>
  <c r="D30" i="1"/>
  <c r="E30" i="1"/>
  <c r="F30" i="1"/>
  <c r="G30" i="1"/>
  <c r="H30" i="1"/>
  <c r="I30" i="1"/>
  <c r="C33" i="1"/>
  <c r="D33" i="1"/>
  <c r="E33" i="1"/>
  <c r="F33" i="1"/>
  <c r="G33" i="1"/>
  <c r="H33" i="1"/>
  <c r="I33" i="1"/>
  <c r="C38" i="1"/>
  <c r="D38" i="1"/>
  <c r="E38" i="1"/>
  <c r="F38" i="1"/>
  <c r="G38" i="1"/>
  <c r="H38" i="1"/>
  <c r="I38" i="1"/>
  <c r="C41" i="1"/>
  <c r="D41" i="1"/>
  <c r="E41" i="1"/>
  <c r="F41" i="1"/>
  <c r="G41" i="1"/>
  <c r="H41" i="1"/>
  <c r="I41" i="1"/>
  <c r="C43" i="1"/>
  <c r="D43" i="1"/>
  <c r="E43" i="1"/>
  <c r="F43" i="1"/>
  <c r="G43" i="1"/>
  <c r="H43" i="1"/>
  <c r="I43" i="1"/>
  <c r="C46" i="1"/>
  <c r="D46" i="1"/>
  <c r="E46" i="1"/>
  <c r="F46" i="1"/>
  <c r="G46" i="1"/>
  <c r="H46" i="1"/>
  <c r="I46" i="1"/>
  <c r="E49" i="1" l="1"/>
  <c r="E88" i="1"/>
  <c r="C49" i="1"/>
  <c r="D88" i="1"/>
  <c r="C88" i="1"/>
  <c r="E48" i="1"/>
  <c r="F88" i="1"/>
  <c r="G88" i="1"/>
  <c r="I88" i="1"/>
  <c r="H88" i="1"/>
  <c r="G49" i="1"/>
  <c r="F49" i="1"/>
  <c r="D49" i="1"/>
  <c r="I49" i="1"/>
  <c r="H49" i="1"/>
  <c r="B114" i="1"/>
  <c r="B111" i="1"/>
  <c r="B110" i="1" s="1"/>
  <c r="B106" i="1"/>
  <c r="C48" i="1" l="1"/>
  <c r="D48" i="1"/>
  <c r="F48" i="1"/>
  <c r="G48" i="1"/>
  <c r="I48" i="1"/>
  <c r="H48" i="1"/>
  <c r="C36" i="1" l="1"/>
  <c r="C13" i="1" s="1"/>
  <c r="C12" i="1" s="1"/>
  <c r="D36" i="1"/>
  <c r="D13" i="1" s="1"/>
  <c r="D12" i="1" s="1"/>
  <c r="E36" i="1"/>
  <c r="E13" i="1" s="1"/>
  <c r="E12" i="1" s="1"/>
  <c r="F36" i="1"/>
  <c r="F13" i="1" s="1"/>
  <c r="F12" i="1" s="1"/>
  <c r="G36" i="1"/>
  <c r="G13" i="1" s="1"/>
  <c r="G12" i="1" s="1"/>
  <c r="H36" i="1"/>
  <c r="H13" i="1" s="1"/>
  <c r="H12" i="1" s="1"/>
  <c r="I36" i="1"/>
  <c r="I13" i="1" s="1"/>
  <c r="I12" i="1" s="1"/>
  <c r="B37" i="1"/>
  <c r="B36" i="1" s="1"/>
  <c r="B42" i="1" l="1"/>
  <c r="B41" i="1" s="1"/>
  <c r="B143" i="1" l="1"/>
  <c r="B182" i="1" l="1"/>
  <c r="B181" i="1"/>
  <c r="I180" i="1"/>
  <c r="H180" i="1"/>
  <c r="G180" i="1"/>
  <c r="F180" i="1"/>
  <c r="E180" i="1"/>
  <c r="D180" i="1"/>
  <c r="C180" i="1"/>
  <c r="B180" i="1"/>
  <c r="B179" i="1"/>
  <c r="B178" i="1"/>
  <c r="I177" i="1"/>
  <c r="H177" i="1"/>
  <c r="G177" i="1"/>
  <c r="F177" i="1"/>
  <c r="E177" i="1"/>
  <c r="D177" i="1"/>
  <c r="C177" i="1"/>
  <c r="B177" i="1"/>
  <c r="B176" i="1"/>
  <c r="B175" i="1"/>
  <c r="I174" i="1"/>
  <c r="H174" i="1"/>
  <c r="G174" i="1"/>
  <c r="F174" i="1"/>
  <c r="E174" i="1"/>
  <c r="D174" i="1"/>
  <c r="C174" i="1"/>
  <c r="B174" i="1"/>
  <c r="B173" i="1"/>
  <c r="B172" i="1"/>
  <c r="I171" i="1"/>
  <c r="H171" i="1"/>
  <c r="G171" i="1"/>
  <c r="F171" i="1"/>
  <c r="E171" i="1"/>
  <c r="D171" i="1"/>
  <c r="C171" i="1"/>
  <c r="B170" i="1"/>
  <c r="B168" i="1" s="1"/>
  <c r="B169" i="1"/>
  <c r="I168" i="1"/>
  <c r="H168" i="1"/>
  <c r="G168" i="1"/>
  <c r="F168" i="1"/>
  <c r="E168" i="1"/>
  <c r="D168" i="1"/>
  <c r="C168" i="1"/>
  <c r="B167" i="1"/>
  <c r="B166" i="1"/>
  <c r="B165" i="1" s="1"/>
  <c r="B163" i="1"/>
  <c r="B162" i="1"/>
  <c r="I161" i="1"/>
  <c r="H161" i="1"/>
  <c r="G161" i="1"/>
  <c r="F161" i="1"/>
  <c r="E161" i="1"/>
  <c r="D161" i="1"/>
  <c r="C161" i="1"/>
  <c r="B161" i="1"/>
  <c r="B160" i="1"/>
  <c r="B159" i="1"/>
  <c r="I158" i="1"/>
  <c r="H158" i="1"/>
  <c r="G158" i="1"/>
  <c r="F158" i="1"/>
  <c r="E158" i="1"/>
  <c r="D158" i="1"/>
  <c r="C158" i="1"/>
  <c r="B157" i="1"/>
  <c r="I156" i="1"/>
  <c r="H156" i="1"/>
  <c r="G156" i="1"/>
  <c r="F156" i="1"/>
  <c r="E156" i="1"/>
  <c r="D156" i="1"/>
  <c r="C156" i="1"/>
  <c r="B156" i="1"/>
  <c r="B155" i="1"/>
  <c r="B154" i="1" s="1"/>
  <c r="I154" i="1"/>
  <c r="H154" i="1"/>
  <c r="G154" i="1"/>
  <c r="F154" i="1"/>
  <c r="E154" i="1"/>
  <c r="D154" i="1"/>
  <c r="C154" i="1"/>
  <c r="B153" i="1"/>
  <c r="B152" i="1"/>
  <c r="I151" i="1"/>
  <c r="H151" i="1"/>
  <c r="G151" i="1"/>
  <c r="F151" i="1"/>
  <c r="E151" i="1"/>
  <c r="D151" i="1"/>
  <c r="C151" i="1"/>
  <c r="B149" i="1"/>
  <c r="B148" i="1"/>
  <c r="B146" i="1"/>
  <c r="B145" i="1"/>
  <c r="B142" i="1"/>
  <c r="B141" i="1" s="1"/>
  <c r="B140" i="1"/>
  <c r="B139" i="1"/>
  <c r="B137" i="1"/>
  <c r="B136" i="1"/>
  <c r="B134" i="1"/>
  <c r="B133" i="1"/>
  <c r="B131" i="1"/>
  <c r="B130" i="1"/>
  <c r="B128" i="1"/>
  <c r="B127" i="1"/>
  <c r="B126" i="1" s="1"/>
  <c r="F125" i="1"/>
  <c r="B123" i="1"/>
  <c r="B122" i="1"/>
  <c r="B118" i="1"/>
  <c r="B117" i="1"/>
  <c r="B116" i="1"/>
  <c r="B113" i="1"/>
  <c r="B112" i="1" s="1"/>
  <c r="B109" i="1"/>
  <c r="B108" i="1"/>
  <c r="B105" i="1"/>
  <c r="B104" i="1" s="1"/>
  <c r="B103" i="1"/>
  <c r="B102" i="1"/>
  <c r="B100" i="1"/>
  <c r="B99" i="1"/>
  <c r="B97" i="1"/>
  <c r="B96" i="1"/>
  <c r="B94" i="1"/>
  <c r="B93" i="1"/>
  <c r="B91" i="1"/>
  <c r="B90" i="1"/>
  <c r="B87" i="1"/>
  <c r="B86" i="1"/>
  <c r="B84" i="1"/>
  <c r="B83" i="1"/>
  <c r="B81" i="1"/>
  <c r="B80" i="1"/>
  <c r="B78" i="1"/>
  <c r="B77" i="1"/>
  <c r="B75" i="1"/>
  <c r="B74" i="1" s="1"/>
  <c r="B73" i="1"/>
  <c r="B72" i="1"/>
  <c r="B70" i="1"/>
  <c r="B69" i="1"/>
  <c r="B67" i="1"/>
  <c r="B66" i="1"/>
  <c r="B64" i="1"/>
  <c r="B63" i="1"/>
  <c r="B61" i="1"/>
  <c r="B60" i="1"/>
  <c r="B58" i="1"/>
  <c r="B57" i="1"/>
  <c r="B55" i="1"/>
  <c r="B54" i="1"/>
  <c r="B52" i="1"/>
  <c r="B51" i="1"/>
  <c r="B47" i="1"/>
  <c r="B46" i="1" s="1"/>
  <c r="B45" i="1"/>
  <c r="B44" i="1"/>
  <c r="B40" i="1"/>
  <c r="B39" i="1"/>
  <c r="B35" i="1"/>
  <c r="B34" i="1"/>
  <c r="B33" i="1" s="1"/>
  <c r="B32" i="1"/>
  <c r="B31" i="1"/>
  <c r="B29" i="1"/>
  <c r="B28" i="1"/>
  <c r="B26" i="1"/>
  <c r="B24" i="1"/>
  <c r="B23" i="1"/>
  <c r="B21" i="1"/>
  <c r="B20" i="1"/>
  <c r="B19" i="1" s="1"/>
  <c r="B18" i="1"/>
  <c r="B17" i="1" s="1"/>
  <c r="B16" i="1"/>
  <c r="B15" i="1"/>
  <c r="B89" i="1" l="1"/>
  <c r="B144" i="1"/>
  <c r="B56" i="1"/>
  <c r="B82" i="1"/>
  <c r="B43" i="1"/>
  <c r="B151" i="1"/>
  <c r="B38" i="1"/>
  <c r="B92" i="1"/>
  <c r="B138" i="1"/>
  <c r="B101" i="1"/>
  <c r="B121" i="1"/>
  <c r="B68" i="1"/>
  <c r="B107" i="1"/>
  <c r="B129" i="1"/>
  <c r="B171" i="1"/>
  <c r="B22" i="1"/>
  <c r="B95" i="1"/>
  <c r="B25" i="1"/>
  <c r="B71" i="1"/>
  <c r="B132" i="1"/>
  <c r="B158" i="1"/>
  <c r="B50" i="1"/>
  <c r="B62" i="1"/>
  <c r="F150" i="1"/>
  <c r="F124" i="1" s="1"/>
  <c r="F11" i="1" s="1"/>
  <c r="B76" i="1"/>
  <c r="B147" i="1"/>
  <c r="I150" i="1"/>
  <c r="G150" i="1"/>
  <c r="B27" i="1"/>
  <c r="B53" i="1"/>
  <c r="B65" i="1"/>
  <c r="H150" i="1"/>
  <c r="B30" i="1"/>
  <c r="B79" i="1"/>
  <c r="B14" i="1"/>
  <c r="B85" i="1"/>
  <c r="B59" i="1"/>
  <c r="B115" i="1"/>
  <c r="B98" i="1"/>
  <c r="C150" i="1"/>
  <c r="E150" i="1"/>
  <c r="D150" i="1"/>
  <c r="B135" i="1"/>
  <c r="D125" i="1"/>
  <c r="E125" i="1"/>
  <c r="C125" i="1"/>
  <c r="B150" i="1"/>
  <c r="I125" i="1"/>
  <c r="G125" i="1"/>
  <c r="H125" i="1"/>
  <c r="I124" i="1" l="1"/>
  <c r="I11" i="1" s="1"/>
  <c r="D124" i="1"/>
  <c r="D11" i="1" s="1"/>
  <c r="G124" i="1"/>
  <c r="G11" i="1" s="1"/>
  <c r="B125" i="1"/>
  <c r="B124" i="1" s="1"/>
  <c r="B49" i="1"/>
  <c r="B13" i="1"/>
  <c r="B12" i="1" s="1"/>
  <c r="H124" i="1"/>
  <c r="H11" i="1" s="1"/>
  <c r="E124" i="1"/>
  <c r="E11" i="1" s="1"/>
  <c r="C124" i="1"/>
  <c r="C11" i="1" s="1"/>
  <c r="B88" i="1"/>
  <c r="B48" i="1" l="1"/>
  <c r="B11" i="1" s="1"/>
</calcChain>
</file>

<file path=xl/sharedStrings.xml><?xml version="1.0" encoding="utf-8"?>
<sst xmlns="http://schemas.openxmlformats.org/spreadsheetml/2006/main" count="200" uniqueCount="56">
  <si>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</si>
  <si>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</si>
  <si>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</si>
  <si>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</si>
  <si>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</si>
  <si>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</si>
  <si>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</si>
  <si>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</si>
  <si>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</si>
  <si>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</si>
  <si>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</si>
  <si>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</si>
  <si>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</si>
  <si>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</si>
  <si>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</si>
  <si>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</si>
  <si>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</si>
  <si>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</si>
  <si>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</si>
  <si>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</si>
  <si>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</si>
  <si>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</si>
  <si>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</si>
  <si>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Industrias</t>
  </si>
  <si>
    <t>Hoteles</t>
  </si>
  <si>
    <t>Hospitales y clínicas</t>
  </si>
  <si>
    <t>Panamá Oeste</t>
  </si>
  <si>
    <t>Arraiján</t>
  </si>
  <si>
    <t>Industria</t>
  </si>
  <si>
    <t>La Chorrera</t>
  </si>
  <si>
    <t>(1) Son obras que continúan proceso constructivo.</t>
  </si>
  <si>
    <t xml:space="preserve"> -  Cantidad nula o cero.</t>
  </si>
  <si>
    <t>(P) Cifras preliminares.</t>
  </si>
  <si>
    <t>Segundo trimestre</t>
  </si>
  <si>
    <t>Edificio de apartamento (3)</t>
  </si>
  <si>
    <t xml:space="preserve">  Otros (4)</t>
  </si>
  <si>
    <t>Instituto Nacional de Estadística y Censo</t>
  </si>
  <si>
    <t>CONTRALORÍA GENERAL DE LA REPÚBLICA</t>
  </si>
  <si>
    <t>República de Panamá</t>
  </si>
  <si>
    <t>San Miguelito</t>
  </si>
  <si>
    <t>Cuadro 3.  METROS CUADRADOS CONSTRUIDOS EN LAS PROVINCIAS DE COLÓN, PANAMÁ Y PANAMÁ OESTE, POR NÚMERO</t>
  </si>
  <si>
    <t>Administración pública</t>
  </si>
  <si>
    <t>Otros (4)</t>
  </si>
  <si>
    <t>(3) Incluye cuartos de alquiler y adosadas.</t>
  </si>
  <si>
    <t>Fuente: Constructoras, inmobiliarias y personas particulares.</t>
  </si>
  <si>
    <t xml:space="preserve">NOTA: Obras que iniciaron, continuaron y culminaron proceso de construcción en el período de referencia. La diferencia en algunos datos publicados, anteriormente, se debe a </t>
  </si>
  <si>
    <t xml:space="preserve">           cambios de diseño efectuado por los informantes.</t>
  </si>
  <si>
    <t>(2) Se refiere  a las unidades  de  vivienda,  locales  comerciales y oficinas  que  contiene un  centro comercial,   salones  en un centro educativo, habitaciones en un hotel etc.</t>
  </si>
  <si>
    <t xml:space="preserve">(4) Son edificios y  estructuras destinadas a albergues,  estacionamientos,  galeras  para criaderos y  ceba de animales,  clubes, salas de reuniones,  cines, teatros, estadios </t>
  </si>
  <si>
    <t xml:space="preserve">     deportivos y otros para el esparcimiento. </t>
  </si>
  <si>
    <t xml:space="preserve">  Centros educativos</t>
  </si>
  <si>
    <t>Otros</t>
  </si>
  <si>
    <t>La Chorrera: (Continuación)</t>
  </si>
  <si>
    <t>2024 (P)</t>
  </si>
  <si>
    <t>Centros religiosos</t>
  </si>
  <si>
    <t xml:space="preserve"> DE EDIFICACIONES, UNIDAD Y ÁREA, SEGÚN TIPO DE EDIFICACIÓN:  SEGUNDO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</si>
</sst>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4" fillId="4" borderId="6" xfId="1" applyNumberFormat="1" applyFill="1" applyBorder="1"/>
    <xf numFmtId="164" fontId="4" fillId="4" borderId="9" xfId="1" applyNumberFormat="1" applyFill="1" applyBorder="1"/>
    <xf numFmtId="0" fontId="3" fillId="4" borderId="10" xfId="0" applyFont="1" applyFill="1" applyBorder="1" applyAlignment="1">
      <alignment horizontal="left" indent="7"/>
    </xf>
    <xf numFmtId="164" fontId="4" fillId="4" borderId="11" xfId="1" applyNumberFormat="1" applyFill="1" applyBorder="1"/>
    <xf numFmtId="164" fontId="2" fillId="4" borderId="6" xfId="0" applyNumberFormat="1" applyFont="1" applyFill="1" applyBorder="1"/>
    <xf numFmtId="164" fontId="2" fillId="4" borderId="6" xfId="0" applyNumberFormat="1" applyFont="1" applyFill="1" applyBorder="1" applyAlignment="1">
      <alignment vertical="center"/>
    </xf>
    <xf numFmtId="164" fontId="2" fillId="4" borderId="2" xfId="2" applyNumberFormat="1" applyFont="1" applyFill="1" applyBorder="1" applyAlignment="1"/>
    <xf numFmtId="164" fontId="2" fillId="4" borderId="8" xfId="0" applyNumberFormat="1" applyFont="1" applyFill="1" applyBorder="1"/>
    <xf numFmtId="164" fontId="4" fillId="4" borderId="8" xfId="1" applyNumberFormat="1" applyFill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indent="7"/>
    </xf>
    <xf numFmtId="164" fontId="2" fillId="4" borderId="0" xfId="0" applyNumberFormat="1" applyFont="1" applyFill="1"/>
    <xf numFmtId="164" fontId="4" fillId="4" borderId="0" xfId="1" applyNumberFormat="1" applyFill="1"/>
    <xf numFmtId="164" fontId="3" fillId="4" borderId="6" xfId="2" applyNumberFormat="1" applyFont="1" applyFill="1" applyBorder="1" applyAlignment="1"/>
    <xf numFmtId="164" fontId="4" fillId="4" borderId="6" xfId="1" applyNumberFormat="1" applyFont="1" applyFill="1" applyBorder="1"/>
    <xf numFmtId="164" fontId="4" fillId="4" borderId="9" xfId="1" applyNumberFormat="1" applyFont="1" applyFill="1" applyBorder="1"/>
    <xf numFmtId="164" fontId="4" fillId="4" borderId="5" xfId="1" applyNumberFormat="1" applyFill="1" applyBorder="1"/>
    <xf numFmtId="0" fontId="0" fillId="4" borderId="0" xfId="0" applyFill="1"/>
    <xf numFmtId="0" fontId="0" fillId="4" borderId="0" xfId="0" applyFill="1" applyBorder="1"/>
    <xf numFmtId="164" fontId="5" fillId="4" borderId="6" xfId="2" applyNumberFormat="1" applyFont="1" applyFill="1" applyBorder="1" applyAlignment="1">
      <alignment horizontal="right"/>
    </xf>
    <xf numFmtId="164" fontId="4" fillId="4" borderId="0" xfId="1" applyNumberFormat="1" applyFont="1" applyFill="1" applyBorder="1"/>
    <xf numFmtId="164" fontId="2" fillId="4" borderId="12" xfId="2" applyNumberFormat="1" applyFont="1" applyFill="1" applyBorder="1" applyAlignment="1"/>
    <xf numFmtId="166" fontId="4" fillId="4" borderId="0" xfId="0" applyNumberFormat="1" applyFont="1" applyFill="1" applyAlignment="1">
      <alignment horizontal="left" indent="7"/>
    </xf>
    <xf numFmtId="164" fontId="4" fillId="4" borderId="6" xfId="1" applyNumberFormat="1" applyFont="1" applyFill="1" applyBorder="1" applyAlignment="1">
      <alignment horizontal="right"/>
    </xf>
    <xf numFmtId="164" fontId="4" fillId="4" borderId="0" xfId="1" applyNumberFormat="1" applyFont="1" applyFill="1" applyBorder="1" applyAlignment="1">
      <alignment horizontal="right"/>
    </xf>
    <xf numFmtId="164" fontId="2" fillId="0" borderId="6" xfId="2" applyNumberFormat="1" applyFont="1" applyFill="1" applyBorder="1" applyAlignment="1"/>
    <xf numFmtId="164" fontId="3" fillId="4" borderId="9" xfId="2" applyNumberFormat="1" applyFont="1" applyFill="1" applyBorder="1" applyAlignment="1"/>
    <xf numFmtId="164" fontId="2" fillId="0" borderId="9" xfId="2" applyNumberFormat="1" applyFont="1" applyFill="1" applyBorder="1" applyAlignment="1"/>
    <xf numFmtId="0" fontId="3" fillId="4" borderId="0" xfId="0" applyFont="1" applyFill="1" applyBorder="1"/>
    <xf numFmtId="0" fontId="0" fillId="0" borderId="0" xfId="0" applyBorder="1"/>
    <xf numFmtId="41" fontId="4" fillId="0" borderId="0" xfId="3" applyNumberFormat="1" applyFont="1" applyFill="1" applyBorder="1" applyAlignment="1">
      <alignment horizontal="justify" vertical="justify"/>
    </xf>
    <xf numFmtId="0" fontId="4" fillId="4" borderId="0" xfId="1" applyFill="1" applyAlignment="1">
      <alignment horizontal="justify" vertical="justify"/>
    </xf>
    <xf numFmtId="41" fontId="4" fillId="4" borderId="0" xfId="3" applyNumberFormat="1" applyFont="1" applyFill="1" applyBorder="1" applyAlignment="1">
      <alignment horizontal="justify" vertical="justify"/>
    </xf>
    <xf numFmtId="49" fontId="4" fillId="4" borderId="0" xfId="1" applyNumberFormat="1" applyFill="1" applyAlignment="1">
      <alignment horizontal="justify" vertical="justify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77"/>
  <sheetViews>
    <sheetView tabSelected="1" view="pageBreakPreview" zoomScaleNormal="90" zoomScaleSheetLayoutView="100" workbookViewId="0">
      <selection activeCell="D13" sqref="D13"/>
    </sheetView>
  </sheetViews>
  <sheetFormatPr baseColWidth="10" defaultRowHeight="15" x14ac:dyDescent="0.25"/>
  <cols>
    <col min="1" max="1" width="30.28515625" customWidth="1"/>
    <col min="2" max="2" width="14.7109375" customWidth="1"/>
    <col min="3" max="3" width="14" customWidth="1"/>
    <col min="4" max="4" width="12.7109375" customWidth="1"/>
    <col min="5" max="5" width="14.7109375" customWidth="1"/>
    <col min="6" max="6" width="15.7109375" customWidth="1"/>
    <col min="7" max="7" width="14" customWidth="1"/>
    <col min="8" max="8" width="12.7109375" customWidth="1"/>
    <col min="9" max="9" width="14.7109375" customWidth="1"/>
    <col min="10" max="10" width="11.42578125" style="44"/>
  </cols>
  <sheetData>
    <row r="1" spans="1:43" x14ac:dyDescent="0.2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33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43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</row>
    <row r="3" spans="1:43" s="23" customFormat="1" ht="12.75" x14ac:dyDescent="0.2">
      <c r="A3" s="61" t="s">
        <v>36</v>
      </c>
      <c r="B3" s="61"/>
      <c r="C3" s="61"/>
      <c r="D3" s="61"/>
      <c r="E3" s="61"/>
      <c r="F3" s="61"/>
      <c r="G3" s="61"/>
      <c r="H3" s="61"/>
      <c r="I3" s="61"/>
      <c r="J3" s="4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23" customFormat="1" ht="12.75" x14ac:dyDescent="0.2">
      <c r="A4" s="24"/>
      <c r="B4" s="24"/>
      <c r="C4" s="24"/>
      <c r="D4" s="24"/>
      <c r="E4" s="24"/>
      <c r="F4" s="24"/>
      <c r="G4" s="24"/>
      <c r="H4" s="24"/>
      <c r="I4" s="24"/>
      <c r="J4" s="4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23" customFormat="1" ht="12.75" x14ac:dyDescent="0.2">
      <c r="A5" s="62" t="s">
        <v>40</v>
      </c>
      <c r="B5" s="62"/>
      <c r="C5" s="62"/>
      <c r="D5" s="62"/>
      <c r="E5" s="62"/>
      <c r="F5" s="62"/>
      <c r="G5" s="62"/>
      <c r="H5" s="62"/>
      <c r="I5" s="62"/>
      <c r="J5" s="4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23" customFormat="1" ht="12.75" x14ac:dyDescent="0.2">
      <c r="A6" s="62" t="s">
        <v>55</v>
      </c>
      <c r="B6" s="62"/>
      <c r="C6" s="62"/>
      <c r="D6" s="62"/>
      <c r="E6" s="62"/>
      <c r="F6" s="62"/>
      <c r="G6" s="62"/>
      <c r="H6" s="62"/>
      <c r="I6" s="62"/>
      <c r="J6" s="4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1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33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</row>
    <row r="8" spans="1:43" x14ac:dyDescent="0.25">
      <c r="A8" s="49" t="s">
        <v>0</v>
      </c>
      <c r="B8" s="52" t="s">
        <v>1</v>
      </c>
      <c r="C8" s="55" t="s">
        <v>2</v>
      </c>
      <c r="D8" s="56"/>
      <c r="E8" s="56"/>
      <c r="F8" s="56"/>
      <c r="G8" s="57" t="s">
        <v>3</v>
      </c>
      <c r="H8" s="57"/>
      <c r="I8" s="58"/>
      <c r="J8" s="33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</row>
    <row r="9" spans="1:43" ht="25.5" x14ac:dyDescent="0.25">
      <c r="A9" s="50"/>
      <c r="B9" s="53"/>
      <c r="C9" s="55" t="s">
        <v>4</v>
      </c>
      <c r="D9" s="55"/>
      <c r="E9" s="55"/>
      <c r="F9" s="1" t="s">
        <v>5</v>
      </c>
      <c r="G9" s="59"/>
      <c r="H9" s="59"/>
      <c r="I9" s="60"/>
      <c r="J9" s="33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</row>
    <row r="10" spans="1:43" ht="47.25" customHeight="1" x14ac:dyDescent="0.25">
      <c r="A10" s="51"/>
      <c r="B10" s="54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J10" s="33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</row>
    <row r="11" spans="1:43" ht="24.95" customHeight="1" x14ac:dyDescent="0.25">
      <c r="A11" s="7" t="s">
        <v>53</v>
      </c>
      <c r="B11" s="20">
        <f t="shared" ref="B11:I11" si="0">B12+B124+B48</f>
        <v>1007780</v>
      </c>
      <c r="C11" s="20">
        <f t="shared" si="0"/>
        <v>4446</v>
      </c>
      <c r="D11" s="20">
        <f t="shared" si="0"/>
        <v>7395</v>
      </c>
      <c r="E11" s="20">
        <f t="shared" si="0"/>
        <v>368562</v>
      </c>
      <c r="F11" s="20">
        <f t="shared" si="0"/>
        <v>539218</v>
      </c>
      <c r="G11" s="20">
        <f t="shared" si="0"/>
        <v>3145</v>
      </c>
      <c r="H11" s="20">
        <f t="shared" si="0"/>
        <v>7610</v>
      </c>
      <c r="I11" s="36">
        <f t="shared" si="0"/>
        <v>100000</v>
      </c>
      <c r="J11" s="33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</row>
    <row r="12" spans="1:43" ht="30.75" customHeight="1" x14ac:dyDescent="0.25">
      <c r="A12" s="9" t="s">
        <v>11</v>
      </c>
      <c r="B12" s="13">
        <f>B13</f>
        <v>72104</v>
      </c>
      <c r="C12" s="13">
        <f t="shared" ref="C12:I12" si="1">C13</f>
        <v>66</v>
      </c>
      <c r="D12" s="13">
        <f t="shared" si="1"/>
        <v>263</v>
      </c>
      <c r="E12" s="13">
        <f t="shared" si="1"/>
        <v>18751</v>
      </c>
      <c r="F12" s="13">
        <f t="shared" si="1"/>
        <v>49831</v>
      </c>
      <c r="G12" s="13">
        <f t="shared" si="1"/>
        <v>47</v>
      </c>
      <c r="H12" s="13">
        <f t="shared" si="1"/>
        <v>401</v>
      </c>
      <c r="I12" s="8">
        <f t="shared" si="1"/>
        <v>3522</v>
      </c>
      <c r="J12" s="33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</row>
    <row r="13" spans="1:43" ht="24" customHeight="1" x14ac:dyDescent="0.25">
      <c r="A13" s="10" t="s">
        <v>11</v>
      </c>
      <c r="B13" s="13">
        <f t="shared" ref="B13:I13" si="2">B14+B19+B22+B30+B38+B43+B46+B27+B33+B17+B25+B41+B36</f>
        <v>72104</v>
      </c>
      <c r="C13" s="13">
        <f t="shared" si="2"/>
        <v>66</v>
      </c>
      <c r="D13" s="13">
        <f t="shared" si="2"/>
        <v>263</v>
      </c>
      <c r="E13" s="13">
        <f t="shared" si="2"/>
        <v>18751</v>
      </c>
      <c r="F13" s="13">
        <f t="shared" si="2"/>
        <v>49831</v>
      </c>
      <c r="G13" s="13">
        <f t="shared" si="2"/>
        <v>47</v>
      </c>
      <c r="H13" s="13">
        <f t="shared" si="2"/>
        <v>401</v>
      </c>
      <c r="I13" s="8">
        <f t="shared" si="2"/>
        <v>3522</v>
      </c>
      <c r="J13" s="33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</row>
    <row r="14" spans="1:43" ht="21.95" customHeight="1" x14ac:dyDescent="0.25">
      <c r="A14" s="11" t="s">
        <v>12</v>
      </c>
      <c r="B14" s="13">
        <f>SUM(B15:B16)</f>
        <v>9005</v>
      </c>
      <c r="C14" s="13">
        <f t="shared" ref="C14:I14" si="3">SUM(C15:C16)</f>
        <v>40</v>
      </c>
      <c r="D14" s="13">
        <f t="shared" si="3"/>
        <v>40</v>
      </c>
      <c r="E14" s="13">
        <f t="shared" si="3"/>
        <v>6058</v>
      </c>
      <c r="F14" s="13">
        <f t="shared" si="3"/>
        <v>2814</v>
      </c>
      <c r="G14" s="13">
        <f t="shared" si="3"/>
        <v>23</v>
      </c>
      <c r="H14" s="13">
        <f t="shared" si="3"/>
        <v>23</v>
      </c>
      <c r="I14" s="8">
        <f t="shared" si="3"/>
        <v>133</v>
      </c>
      <c r="J14" s="33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</row>
    <row r="15" spans="1:43" ht="23.25" customHeight="1" x14ac:dyDescent="0.25">
      <c r="A15" s="12" t="s">
        <v>13</v>
      </c>
      <c r="B15" s="34">
        <f>+E15+F15+I15</f>
        <v>6168</v>
      </c>
      <c r="C15" s="29">
        <v>32</v>
      </c>
      <c r="D15" s="29">
        <v>32</v>
      </c>
      <c r="E15" s="29">
        <v>5060</v>
      </c>
      <c r="F15" s="29">
        <v>1033</v>
      </c>
      <c r="G15" s="29">
        <v>17</v>
      </c>
      <c r="H15" s="29">
        <v>17</v>
      </c>
      <c r="I15" s="35">
        <v>75</v>
      </c>
      <c r="J15" s="33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</row>
    <row r="16" spans="1:43" ht="23.25" customHeight="1" x14ac:dyDescent="0.25">
      <c r="A16" s="12" t="s">
        <v>33</v>
      </c>
      <c r="B16" s="13">
        <f>+E16+F16+I16</f>
        <v>2837</v>
      </c>
      <c r="C16" s="14">
        <v>8</v>
      </c>
      <c r="D16" s="14">
        <v>8</v>
      </c>
      <c r="E16" s="14">
        <v>998</v>
      </c>
      <c r="F16" s="31">
        <v>1781</v>
      </c>
      <c r="G16" s="14">
        <v>6</v>
      </c>
      <c r="H16" s="14">
        <v>6</v>
      </c>
      <c r="I16" s="15">
        <v>58</v>
      </c>
      <c r="J16" s="33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</row>
    <row r="17" spans="1:43" ht="21.95" customHeight="1" x14ac:dyDescent="0.25">
      <c r="A17" s="11" t="s">
        <v>20</v>
      </c>
      <c r="B17" s="13">
        <f t="shared" ref="B17:I17" si="4">SUM(B18:B18)</f>
        <v>13</v>
      </c>
      <c r="C17" s="13">
        <f t="shared" si="4"/>
        <v>0</v>
      </c>
      <c r="D17" s="13">
        <f t="shared" si="4"/>
        <v>0</v>
      </c>
      <c r="E17" s="13">
        <f t="shared" si="4"/>
        <v>0</v>
      </c>
      <c r="F17" s="13">
        <f t="shared" si="4"/>
        <v>0</v>
      </c>
      <c r="G17" s="13">
        <f t="shared" si="4"/>
        <v>1</v>
      </c>
      <c r="H17" s="13">
        <f t="shared" si="4"/>
        <v>2</v>
      </c>
      <c r="I17" s="8">
        <f t="shared" si="4"/>
        <v>13</v>
      </c>
      <c r="J17" s="33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</row>
    <row r="18" spans="1:43" ht="24.75" customHeight="1" x14ac:dyDescent="0.25">
      <c r="A18" s="12" t="s">
        <v>13</v>
      </c>
      <c r="B18" s="34">
        <f>+E18+F18+I18</f>
        <v>13</v>
      </c>
      <c r="C18" s="29">
        <v>0</v>
      </c>
      <c r="D18" s="35">
        <v>0</v>
      </c>
      <c r="E18" s="29">
        <v>0</v>
      </c>
      <c r="F18" s="35">
        <v>0</v>
      </c>
      <c r="G18" s="29">
        <v>1</v>
      </c>
      <c r="H18" s="29">
        <v>2</v>
      </c>
      <c r="I18" s="35">
        <v>13</v>
      </c>
      <c r="J18" s="33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:43" ht="21.95" customHeight="1" x14ac:dyDescent="0.25">
      <c r="A19" s="11" t="s">
        <v>34</v>
      </c>
      <c r="B19" s="13">
        <f>SUM(B20:B21)</f>
        <v>3665</v>
      </c>
      <c r="C19" s="13">
        <f t="shared" ref="C19:I19" si="5">SUM(C20:C21)</f>
        <v>5</v>
      </c>
      <c r="D19" s="13">
        <f t="shared" si="5"/>
        <v>34</v>
      </c>
      <c r="E19" s="13">
        <f t="shared" si="5"/>
        <v>1208</v>
      </c>
      <c r="F19" s="13">
        <f t="shared" si="5"/>
        <v>2184</v>
      </c>
      <c r="G19" s="13">
        <f t="shared" si="5"/>
        <v>7</v>
      </c>
      <c r="H19" s="13">
        <f t="shared" si="5"/>
        <v>184</v>
      </c>
      <c r="I19" s="8">
        <f t="shared" si="5"/>
        <v>273</v>
      </c>
      <c r="J19" s="33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</row>
    <row r="20" spans="1:43" ht="24.75" customHeight="1" x14ac:dyDescent="0.25">
      <c r="A20" s="12" t="s">
        <v>13</v>
      </c>
      <c r="B20" s="34">
        <f>+E20+F20+I20</f>
        <v>1814</v>
      </c>
      <c r="C20" s="29">
        <v>1</v>
      </c>
      <c r="D20" s="29">
        <v>6</v>
      </c>
      <c r="E20" s="29">
        <v>195</v>
      </c>
      <c r="F20" s="29">
        <v>1619</v>
      </c>
      <c r="G20" s="29">
        <v>0</v>
      </c>
      <c r="H20" s="29">
        <v>0</v>
      </c>
      <c r="I20" s="35">
        <v>0</v>
      </c>
      <c r="J20" s="33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:43" ht="21.95" customHeight="1" x14ac:dyDescent="0.25">
      <c r="A21" s="12" t="s">
        <v>33</v>
      </c>
      <c r="B21" s="13">
        <f>+E21+F21+I21</f>
        <v>1851</v>
      </c>
      <c r="C21" s="14">
        <v>4</v>
      </c>
      <c r="D21" s="14">
        <v>28</v>
      </c>
      <c r="E21" s="14">
        <v>1013</v>
      </c>
      <c r="F21" s="14">
        <v>565</v>
      </c>
      <c r="G21" s="14">
        <v>7</v>
      </c>
      <c r="H21" s="14">
        <v>184</v>
      </c>
      <c r="I21" s="15">
        <v>273</v>
      </c>
      <c r="J21" s="33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:43" ht="21.95" customHeight="1" x14ac:dyDescent="0.25">
      <c r="A22" s="11" t="s">
        <v>14</v>
      </c>
      <c r="B22" s="13">
        <f t="shared" ref="B22:I22" si="6">SUM(B23:B24)</f>
        <v>12737</v>
      </c>
      <c r="C22" s="13">
        <f t="shared" si="6"/>
        <v>10</v>
      </c>
      <c r="D22" s="13">
        <f t="shared" si="6"/>
        <v>65</v>
      </c>
      <c r="E22" s="13">
        <f t="shared" si="6"/>
        <v>6215</v>
      </c>
      <c r="F22" s="13">
        <f t="shared" si="6"/>
        <v>5021</v>
      </c>
      <c r="G22" s="13">
        <f t="shared" si="6"/>
        <v>9</v>
      </c>
      <c r="H22" s="13">
        <f t="shared" si="6"/>
        <v>113</v>
      </c>
      <c r="I22" s="8">
        <f t="shared" si="6"/>
        <v>1501</v>
      </c>
      <c r="J22" s="33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</row>
    <row r="23" spans="1:43" ht="24.75" customHeight="1" x14ac:dyDescent="0.25">
      <c r="A23" s="12" t="s">
        <v>13</v>
      </c>
      <c r="B23" s="34">
        <f>+E23+F23+I23</f>
        <v>7363</v>
      </c>
      <c r="C23" s="29">
        <v>6</v>
      </c>
      <c r="D23" s="29">
        <v>52</v>
      </c>
      <c r="E23" s="29">
        <v>4820</v>
      </c>
      <c r="F23" s="29">
        <v>2383</v>
      </c>
      <c r="G23" s="29">
        <v>3</v>
      </c>
      <c r="H23" s="29">
        <v>14</v>
      </c>
      <c r="I23" s="35">
        <v>160</v>
      </c>
      <c r="J23" s="33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</row>
    <row r="24" spans="1:43" ht="24.75" customHeight="1" x14ac:dyDescent="0.25">
      <c r="A24" s="12" t="s">
        <v>33</v>
      </c>
      <c r="B24" s="13">
        <f>+E24+F24+I24</f>
        <v>5374</v>
      </c>
      <c r="C24" s="14">
        <v>4</v>
      </c>
      <c r="D24" s="14">
        <v>13</v>
      </c>
      <c r="E24" s="14">
        <v>1395</v>
      </c>
      <c r="F24" s="14">
        <v>2638</v>
      </c>
      <c r="G24" s="14">
        <v>6</v>
      </c>
      <c r="H24" s="14">
        <v>99</v>
      </c>
      <c r="I24" s="15">
        <v>1341</v>
      </c>
      <c r="J24" s="33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</row>
    <row r="25" spans="1:43" ht="24.75" customHeight="1" x14ac:dyDescent="0.25">
      <c r="A25" s="11" t="s">
        <v>22</v>
      </c>
      <c r="B25" s="13">
        <f t="shared" ref="B25:I25" si="7">SUM(B26:B26)</f>
        <v>94</v>
      </c>
      <c r="C25" s="13">
        <f t="shared" si="7"/>
        <v>0</v>
      </c>
      <c r="D25" s="13">
        <f t="shared" si="7"/>
        <v>0</v>
      </c>
      <c r="E25" s="13">
        <f t="shared" si="7"/>
        <v>0</v>
      </c>
      <c r="F25" s="13">
        <f t="shared" si="7"/>
        <v>0</v>
      </c>
      <c r="G25" s="13">
        <f t="shared" si="7"/>
        <v>1</v>
      </c>
      <c r="H25" s="13">
        <f t="shared" si="7"/>
        <v>6</v>
      </c>
      <c r="I25" s="8">
        <f t="shared" si="7"/>
        <v>94</v>
      </c>
      <c r="J25" s="33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</row>
    <row r="26" spans="1:43" ht="21.95" customHeight="1" x14ac:dyDescent="0.25">
      <c r="A26" s="12" t="s">
        <v>13</v>
      </c>
      <c r="B26" s="34">
        <f>+E26+F26+I26</f>
        <v>94</v>
      </c>
      <c r="C26" s="29">
        <v>0</v>
      </c>
      <c r="D26" s="35">
        <v>0</v>
      </c>
      <c r="E26" s="29">
        <v>0</v>
      </c>
      <c r="F26" s="35">
        <v>0</v>
      </c>
      <c r="G26" s="29">
        <v>1</v>
      </c>
      <c r="H26" s="29">
        <v>6</v>
      </c>
      <c r="I26" s="35">
        <v>94</v>
      </c>
      <c r="J26" s="33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</row>
    <row r="27" spans="1:43" ht="21.95" customHeight="1" x14ac:dyDescent="0.25">
      <c r="A27" s="11" t="s">
        <v>15</v>
      </c>
      <c r="B27" s="13">
        <f>SUM(B28:B29)</f>
        <v>15318</v>
      </c>
      <c r="C27" s="13">
        <f t="shared" ref="C27:I27" si="8">SUM(C28:C29)</f>
        <v>3</v>
      </c>
      <c r="D27" s="13">
        <f t="shared" si="8"/>
        <v>3</v>
      </c>
      <c r="E27" s="13">
        <f t="shared" si="8"/>
        <v>1191</v>
      </c>
      <c r="F27" s="13">
        <f t="shared" si="8"/>
        <v>14127</v>
      </c>
      <c r="G27" s="13">
        <f t="shared" si="8"/>
        <v>0</v>
      </c>
      <c r="H27" s="13">
        <f t="shared" si="8"/>
        <v>0</v>
      </c>
      <c r="I27" s="8">
        <f t="shared" si="8"/>
        <v>0</v>
      </c>
      <c r="J27" s="33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</row>
    <row r="28" spans="1:43" ht="21.95" customHeight="1" x14ac:dyDescent="0.25">
      <c r="A28" s="12" t="s">
        <v>13</v>
      </c>
      <c r="B28" s="34">
        <f>+E28+F28+I28</f>
        <v>3128</v>
      </c>
      <c r="C28" s="29">
        <v>1</v>
      </c>
      <c r="D28" s="29">
        <v>1</v>
      </c>
      <c r="E28" s="29">
        <v>90</v>
      </c>
      <c r="F28" s="29">
        <v>3038</v>
      </c>
      <c r="G28" s="29">
        <v>0</v>
      </c>
      <c r="H28" s="29">
        <v>0</v>
      </c>
      <c r="I28" s="35">
        <v>0</v>
      </c>
      <c r="J28" s="33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</row>
    <row r="29" spans="1:43" ht="21.95" customHeight="1" x14ac:dyDescent="0.25">
      <c r="A29" s="12" t="s">
        <v>33</v>
      </c>
      <c r="B29" s="13">
        <f>+E29+F29+I29</f>
        <v>12190</v>
      </c>
      <c r="C29" s="14">
        <v>2</v>
      </c>
      <c r="D29" s="14">
        <v>2</v>
      </c>
      <c r="E29" s="14">
        <v>1101</v>
      </c>
      <c r="F29" s="14">
        <v>11089</v>
      </c>
      <c r="G29" s="14">
        <v>0</v>
      </c>
      <c r="H29" s="14">
        <v>0</v>
      </c>
      <c r="I29" s="15">
        <v>0</v>
      </c>
      <c r="J29" s="33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</row>
    <row r="30" spans="1:43" ht="24.75" customHeight="1" x14ac:dyDescent="0.25">
      <c r="A30" s="11" t="s">
        <v>23</v>
      </c>
      <c r="B30" s="13">
        <f t="shared" ref="B30:I30" si="9">SUM(B31:B32)</f>
        <v>19619</v>
      </c>
      <c r="C30" s="13">
        <f t="shared" si="9"/>
        <v>0</v>
      </c>
      <c r="D30" s="13">
        <f t="shared" si="9"/>
        <v>0</v>
      </c>
      <c r="E30" s="13">
        <f t="shared" si="9"/>
        <v>0</v>
      </c>
      <c r="F30" s="13">
        <f t="shared" si="9"/>
        <v>19619</v>
      </c>
      <c r="G30" s="13">
        <f t="shared" si="9"/>
        <v>0</v>
      </c>
      <c r="H30" s="13">
        <f t="shared" si="9"/>
        <v>0</v>
      </c>
      <c r="I30" s="8">
        <f t="shared" si="9"/>
        <v>0</v>
      </c>
      <c r="J30" s="33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</row>
    <row r="31" spans="1:43" ht="21.95" customHeight="1" x14ac:dyDescent="0.25">
      <c r="A31" s="12" t="s">
        <v>13</v>
      </c>
      <c r="B31" s="34">
        <f>+E31+F31+I31</f>
        <v>1784</v>
      </c>
      <c r="C31" s="29">
        <v>0</v>
      </c>
      <c r="D31" s="35">
        <v>0</v>
      </c>
      <c r="E31" s="29">
        <v>0</v>
      </c>
      <c r="F31" s="35">
        <v>1784</v>
      </c>
      <c r="G31" s="29">
        <v>0</v>
      </c>
      <c r="H31" s="29">
        <v>0</v>
      </c>
      <c r="I31" s="35">
        <v>0</v>
      </c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</row>
    <row r="32" spans="1:43" ht="21.95" customHeight="1" x14ac:dyDescent="0.25">
      <c r="A32" s="12" t="s">
        <v>33</v>
      </c>
      <c r="B32" s="13">
        <f>+E32+F32+I32</f>
        <v>17835</v>
      </c>
      <c r="C32" s="14">
        <v>0</v>
      </c>
      <c r="D32" s="14">
        <v>0</v>
      </c>
      <c r="E32" s="14">
        <v>0</v>
      </c>
      <c r="F32" s="14">
        <v>17835</v>
      </c>
      <c r="G32" s="14">
        <v>0</v>
      </c>
      <c r="H32" s="14">
        <v>0</v>
      </c>
      <c r="I32" s="15">
        <v>0</v>
      </c>
      <c r="J32" s="33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</row>
    <row r="33" spans="1:43" ht="21.95" customHeight="1" x14ac:dyDescent="0.25">
      <c r="A33" s="11" t="s">
        <v>16</v>
      </c>
      <c r="B33" s="13">
        <f>SUM(B34:B35)</f>
        <v>2937</v>
      </c>
      <c r="C33" s="13">
        <f t="shared" ref="C33:I33" si="10">SUM(C34:C35)</f>
        <v>4</v>
      </c>
      <c r="D33" s="13">
        <f t="shared" si="10"/>
        <v>89</v>
      </c>
      <c r="E33" s="13">
        <f t="shared" si="10"/>
        <v>1018</v>
      </c>
      <c r="F33" s="13">
        <f t="shared" si="10"/>
        <v>549</v>
      </c>
      <c r="G33" s="13">
        <f t="shared" si="10"/>
        <v>5</v>
      </c>
      <c r="H33" s="13">
        <f t="shared" si="10"/>
        <v>70</v>
      </c>
      <c r="I33" s="8">
        <f t="shared" si="10"/>
        <v>1370</v>
      </c>
      <c r="J33" s="33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</row>
    <row r="34" spans="1:43" ht="21.95" customHeight="1" x14ac:dyDescent="0.25">
      <c r="A34" s="37" t="s">
        <v>13</v>
      </c>
      <c r="B34" s="34">
        <f>+E34+F34+I34</f>
        <v>1799</v>
      </c>
      <c r="C34" s="38">
        <v>1</v>
      </c>
      <c r="D34" s="39">
        <v>22</v>
      </c>
      <c r="E34" s="38">
        <v>224</v>
      </c>
      <c r="F34" s="39">
        <v>205</v>
      </c>
      <c r="G34" s="38">
        <v>5</v>
      </c>
      <c r="H34" s="38">
        <v>70</v>
      </c>
      <c r="I34" s="39">
        <v>1370</v>
      </c>
      <c r="J34" s="33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</row>
    <row r="35" spans="1:43" ht="21.95" customHeight="1" x14ac:dyDescent="0.25">
      <c r="A35" s="12" t="s">
        <v>33</v>
      </c>
      <c r="B35" s="13">
        <f>+E35+F35+I35</f>
        <v>1138</v>
      </c>
      <c r="C35" s="14">
        <v>3</v>
      </c>
      <c r="D35" s="14">
        <v>67</v>
      </c>
      <c r="E35" s="14">
        <v>794</v>
      </c>
      <c r="F35" s="14">
        <v>344</v>
      </c>
      <c r="G35" s="14">
        <v>0</v>
      </c>
      <c r="H35" s="14">
        <v>0</v>
      </c>
      <c r="I35" s="15">
        <v>0</v>
      </c>
      <c r="J35" s="33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</row>
    <row r="36" spans="1:43" ht="28.5" customHeight="1" x14ac:dyDescent="0.25">
      <c r="A36" s="11" t="s">
        <v>24</v>
      </c>
      <c r="B36" s="13">
        <f>SUM(B37)</f>
        <v>182</v>
      </c>
      <c r="C36" s="13">
        <f t="shared" ref="C36:I36" si="11">SUM(C37)</f>
        <v>1</v>
      </c>
      <c r="D36" s="13">
        <f t="shared" si="11"/>
        <v>11</v>
      </c>
      <c r="E36" s="13">
        <f t="shared" si="11"/>
        <v>182</v>
      </c>
      <c r="F36" s="13">
        <f t="shared" si="11"/>
        <v>0</v>
      </c>
      <c r="G36" s="13">
        <f t="shared" si="11"/>
        <v>0</v>
      </c>
      <c r="H36" s="13">
        <f t="shared" si="11"/>
        <v>0</v>
      </c>
      <c r="I36" s="8">
        <f t="shared" si="11"/>
        <v>0</v>
      </c>
      <c r="J36" s="33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</row>
    <row r="37" spans="1:43" ht="21.95" customHeight="1" x14ac:dyDescent="0.25">
      <c r="A37" s="12" t="s">
        <v>33</v>
      </c>
      <c r="B37" s="34">
        <f>+E37+F37+I37</f>
        <v>182</v>
      </c>
      <c r="C37" s="38">
        <v>1</v>
      </c>
      <c r="D37" s="39">
        <v>11</v>
      </c>
      <c r="E37" s="38">
        <v>182</v>
      </c>
      <c r="F37" s="39">
        <v>0</v>
      </c>
      <c r="G37" s="38">
        <v>0</v>
      </c>
      <c r="H37" s="38">
        <v>0</v>
      </c>
      <c r="I37" s="39">
        <v>0</v>
      </c>
      <c r="J37" s="33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</row>
    <row r="38" spans="1:43" ht="28.5" customHeight="1" x14ac:dyDescent="0.25">
      <c r="A38" s="11" t="s">
        <v>25</v>
      </c>
      <c r="B38" s="13">
        <f t="shared" ref="B38:I38" si="12">SUM(B39:B40)</f>
        <v>4604</v>
      </c>
      <c r="C38" s="13">
        <f t="shared" si="12"/>
        <v>0</v>
      </c>
      <c r="D38" s="13">
        <f t="shared" si="12"/>
        <v>0</v>
      </c>
      <c r="E38" s="13">
        <f t="shared" si="12"/>
        <v>0</v>
      </c>
      <c r="F38" s="13">
        <f t="shared" si="12"/>
        <v>4604</v>
      </c>
      <c r="G38" s="13">
        <f t="shared" si="12"/>
        <v>0</v>
      </c>
      <c r="H38" s="13">
        <f t="shared" si="12"/>
        <v>0</v>
      </c>
      <c r="I38" s="8">
        <f t="shared" si="12"/>
        <v>0</v>
      </c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</row>
    <row r="39" spans="1:43" ht="21.95" customHeight="1" x14ac:dyDescent="0.25">
      <c r="A39" s="12" t="s">
        <v>13</v>
      </c>
      <c r="B39" s="34">
        <f>+E39+F39+I39</f>
        <v>2302</v>
      </c>
      <c r="C39" s="38">
        <v>0</v>
      </c>
      <c r="D39" s="39">
        <v>0</v>
      </c>
      <c r="E39" s="38">
        <v>0</v>
      </c>
      <c r="F39" s="39">
        <v>2302</v>
      </c>
      <c r="G39" s="38">
        <v>0</v>
      </c>
      <c r="H39" s="38">
        <v>0</v>
      </c>
      <c r="I39" s="39">
        <v>0</v>
      </c>
      <c r="J39" s="33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</row>
    <row r="40" spans="1:43" ht="21.95" customHeight="1" x14ac:dyDescent="0.25">
      <c r="A40" s="12" t="s">
        <v>33</v>
      </c>
      <c r="B40" s="13">
        <f>+E40+F40+I40</f>
        <v>2302</v>
      </c>
      <c r="C40" s="14">
        <v>0</v>
      </c>
      <c r="D40" s="14">
        <v>0</v>
      </c>
      <c r="E40" s="14">
        <v>0</v>
      </c>
      <c r="F40" s="14">
        <v>2302</v>
      </c>
      <c r="G40" s="14">
        <v>0</v>
      </c>
      <c r="H40" s="14">
        <v>0</v>
      </c>
      <c r="I40" s="15">
        <v>0</v>
      </c>
      <c r="J40" s="33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</row>
    <row r="41" spans="1:43" ht="28.5" customHeight="1" x14ac:dyDescent="0.25">
      <c r="A41" s="11" t="s">
        <v>54</v>
      </c>
      <c r="B41" s="13">
        <f t="shared" ref="B41:I41" si="13">SUM(B42:B42)</f>
        <v>965</v>
      </c>
      <c r="C41" s="13">
        <f t="shared" si="13"/>
        <v>2</v>
      </c>
      <c r="D41" s="13">
        <f t="shared" si="13"/>
        <v>7</v>
      </c>
      <c r="E41" s="13">
        <f t="shared" si="13"/>
        <v>965</v>
      </c>
      <c r="F41" s="13">
        <f t="shared" si="13"/>
        <v>0</v>
      </c>
      <c r="G41" s="13">
        <f t="shared" si="13"/>
        <v>0</v>
      </c>
      <c r="H41" s="13">
        <f t="shared" si="13"/>
        <v>0</v>
      </c>
      <c r="I41" s="8">
        <f t="shared" si="13"/>
        <v>0</v>
      </c>
      <c r="J41" s="33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</row>
    <row r="42" spans="1:43" ht="21.95" customHeight="1" x14ac:dyDescent="0.25">
      <c r="A42" s="12" t="s">
        <v>33</v>
      </c>
      <c r="B42" s="13">
        <f>+E42+F42+I42</f>
        <v>965</v>
      </c>
      <c r="C42" s="14">
        <v>2</v>
      </c>
      <c r="D42" s="14">
        <v>7</v>
      </c>
      <c r="E42" s="14">
        <v>965</v>
      </c>
      <c r="F42" s="14">
        <v>0</v>
      </c>
      <c r="G42" s="14">
        <v>0</v>
      </c>
      <c r="H42" s="14">
        <v>0</v>
      </c>
      <c r="I42" s="15">
        <v>0</v>
      </c>
      <c r="J42" s="33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</row>
    <row r="43" spans="1:43" ht="28.5" customHeight="1" x14ac:dyDescent="0.25">
      <c r="A43" s="11" t="s">
        <v>18</v>
      </c>
      <c r="B43" s="13">
        <f>SUM(B44:B45)</f>
        <v>2396</v>
      </c>
      <c r="C43" s="13">
        <f t="shared" ref="C43:I43" si="14">SUM(C44:C45)</f>
        <v>1</v>
      </c>
      <c r="D43" s="13">
        <f t="shared" si="14"/>
        <v>14</v>
      </c>
      <c r="E43" s="13">
        <f t="shared" si="14"/>
        <v>1914</v>
      </c>
      <c r="F43" s="13">
        <f t="shared" si="14"/>
        <v>482</v>
      </c>
      <c r="G43" s="13">
        <f t="shared" si="14"/>
        <v>0</v>
      </c>
      <c r="H43" s="13">
        <f t="shared" si="14"/>
        <v>0</v>
      </c>
      <c r="I43" s="8">
        <f t="shared" si="14"/>
        <v>0</v>
      </c>
      <c r="J43" s="3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</row>
    <row r="44" spans="1:43" ht="21.95" customHeight="1" x14ac:dyDescent="0.25">
      <c r="A44" s="12" t="s">
        <v>13</v>
      </c>
      <c r="B44" s="13">
        <f>+E44+F44+I44</f>
        <v>1914</v>
      </c>
      <c r="C44" s="29">
        <v>1</v>
      </c>
      <c r="D44" s="29">
        <v>14</v>
      </c>
      <c r="E44" s="29">
        <v>1914</v>
      </c>
      <c r="F44" s="29">
        <v>0</v>
      </c>
      <c r="G44" s="29">
        <v>0</v>
      </c>
      <c r="H44" s="29">
        <v>0</v>
      </c>
      <c r="I44" s="35">
        <v>0</v>
      </c>
      <c r="J44" s="33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</row>
    <row r="45" spans="1:43" ht="21.95" customHeight="1" x14ac:dyDescent="0.25">
      <c r="A45" s="12" t="s">
        <v>33</v>
      </c>
      <c r="B45" s="13">
        <f>+E45+F45+I45</f>
        <v>482</v>
      </c>
      <c r="C45" s="14">
        <v>0</v>
      </c>
      <c r="D45" s="14">
        <v>0</v>
      </c>
      <c r="E45" s="14">
        <v>0</v>
      </c>
      <c r="F45" s="14">
        <v>482</v>
      </c>
      <c r="G45" s="14">
        <v>0</v>
      </c>
      <c r="H45" s="14">
        <v>0</v>
      </c>
      <c r="I45" s="15">
        <v>0</v>
      </c>
      <c r="J45" s="33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</row>
    <row r="46" spans="1:43" ht="24" customHeight="1" x14ac:dyDescent="0.25">
      <c r="A46" s="11" t="s">
        <v>35</v>
      </c>
      <c r="B46" s="13">
        <f t="shared" ref="B46:I46" si="15">SUM(B47:B47)</f>
        <v>569</v>
      </c>
      <c r="C46" s="13">
        <f t="shared" si="15"/>
        <v>0</v>
      </c>
      <c r="D46" s="13">
        <f t="shared" si="15"/>
        <v>0</v>
      </c>
      <c r="E46" s="13">
        <f t="shared" si="15"/>
        <v>0</v>
      </c>
      <c r="F46" s="13">
        <f t="shared" si="15"/>
        <v>431</v>
      </c>
      <c r="G46" s="13">
        <f t="shared" si="15"/>
        <v>1</v>
      </c>
      <c r="H46" s="13">
        <f t="shared" si="15"/>
        <v>3</v>
      </c>
      <c r="I46" s="8">
        <f t="shared" si="15"/>
        <v>138</v>
      </c>
      <c r="J46" s="33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</row>
    <row r="47" spans="1:43" ht="24" customHeight="1" x14ac:dyDescent="0.25">
      <c r="A47" s="37" t="s">
        <v>13</v>
      </c>
      <c r="B47" s="13">
        <f>+E47+F47+I47</f>
        <v>569</v>
      </c>
      <c r="C47" s="29">
        <v>0</v>
      </c>
      <c r="D47" s="35">
        <v>0</v>
      </c>
      <c r="E47" s="29">
        <v>0</v>
      </c>
      <c r="F47" s="29">
        <v>431</v>
      </c>
      <c r="G47" s="29">
        <v>1</v>
      </c>
      <c r="H47" s="29">
        <v>3</v>
      </c>
      <c r="I47" s="35">
        <v>138</v>
      </c>
      <c r="J47" s="33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</row>
    <row r="48" spans="1:43" ht="27" customHeight="1" x14ac:dyDescent="0.25">
      <c r="A48" s="9" t="s">
        <v>19</v>
      </c>
      <c r="B48" s="13">
        <f t="shared" ref="B48:I48" si="16">+B88+B49</f>
        <v>624251</v>
      </c>
      <c r="C48" s="13">
        <f t="shared" si="16"/>
        <v>1961</v>
      </c>
      <c r="D48" s="13">
        <f t="shared" si="16"/>
        <v>4429</v>
      </c>
      <c r="E48" s="13">
        <f t="shared" si="16"/>
        <v>210825</v>
      </c>
      <c r="F48" s="13">
        <f t="shared" si="16"/>
        <v>339088</v>
      </c>
      <c r="G48" s="13">
        <f t="shared" si="16"/>
        <v>2073</v>
      </c>
      <c r="H48" s="13">
        <f t="shared" si="16"/>
        <v>5808</v>
      </c>
      <c r="I48" s="8">
        <f t="shared" si="16"/>
        <v>74338</v>
      </c>
      <c r="J48" s="33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</row>
    <row r="49" spans="1:43" ht="24.95" customHeight="1" x14ac:dyDescent="0.25">
      <c r="A49" s="10" t="s">
        <v>19</v>
      </c>
      <c r="B49" s="13">
        <f t="shared" ref="B49:I49" si="17">B50+B53+B56+B59+B65+B71+B76+B79+B82+B85+B62+B74+B68</f>
        <v>573785</v>
      </c>
      <c r="C49" s="13">
        <f t="shared" si="17"/>
        <v>1877</v>
      </c>
      <c r="D49" s="13">
        <f t="shared" si="17"/>
        <v>4126</v>
      </c>
      <c r="E49" s="13">
        <f t="shared" si="17"/>
        <v>192143</v>
      </c>
      <c r="F49" s="13">
        <f t="shared" si="17"/>
        <v>311285</v>
      </c>
      <c r="G49" s="13">
        <f t="shared" si="17"/>
        <v>1984</v>
      </c>
      <c r="H49" s="13">
        <f t="shared" si="17"/>
        <v>5157</v>
      </c>
      <c r="I49" s="8">
        <f t="shared" si="17"/>
        <v>70357</v>
      </c>
      <c r="J49" s="33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</row>
    <row r="50" spans="1:43" ht="23.25" customHeight="1" x14ac:dyDescent="0.25">
      <c r="A50" s="11" t="s">
        <v>12</v>
      </c>
      <c r="B50" s="13">
        <f t="shared" ref="B50:I50" si="18">SUM(B51:B52)</f>
        <v>140750</v>
      </c>
      <c r="C50" s="13">
        <f t="shared" si="18"/>
        <v>1562</v>
      </c>
      <c r="D50" s="13">
        <f t="shared" si="18"/>
        <v>1562</v>
      </c>
      <c r="E50" s="13">
        <f t="shared" si="18"/>
        <v>71956</v>
      </c>
      <c r="F50" s="13">
        <f t="shared" si="18"/>
        <v>41791</v>
      </c>
      <c r="G50" s="13">
        <f t="shared" si="18"/>
        <v>1499</v>
      </c>
      <c r="H50" s="13">
        <f t="shared" si="18"/>
        <v>1499</v>
      </c>
      <c r="I50" s="8">
        <f t="shared" si="18"/>
        <v>27003</v>
      </c>
      <c r="J50" s="33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</row>
    <row r="51" spans="1:43" ht="21.75" customHeight="1" x14ac:dyDescent="0.25">
      <c r="A51" s="12" t="s">
        <v>13</v>
      </c>
      <c r="B51" s="34">
        <f>+E51+F51+I51</f>
        <v>68521</v>
      </c>
      <c r="C51" s="38">
        <v>1039</v>
      </c>
      <c r="D51" s="39">
        <v>1039</v>
      </c>
      <c r="E51" s="38">
        <v>44707</v>
      </c>
      <c r="F51" s="39">
        <v>15348</v>
      </c>
      <c r="G51" s="38">
        <v>652</v>
      </c>
      <c r="H51" s="38">
        <v>652</v>
      </c>
      <c r="I51" s="39">
        <v>8466</v>
      </c>
      <c r="J51" s="33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</row>
    <row r="52" spans="1:43" ht="21.75" customHeight="1" x14ac:dyDescent="0.25">
      <c r="A52" s="12" t="s">
        <v>33</v>
      </c>
      <c r="B52" s="13">
        <f>+E52+F52+I52</f>
        <v>72229</v>
      </c>
      <c r="C52" s="14">
        <v>523</v>
      </c>
      <c r="D52" s="14">
        <v>523</v>
      </c>
      <c r="E52" s="14">
        <v>27249</v>
      </c>
      <c r="F52" s="14">
        <v>26443</v>
      </c>
      <c r="G52" s="14">
        <v>847</v>
      </c>
      <c r="H52" s="14">
        <v>847</v>
      </c>
      <c r="I52" s="15">
        <v>18537</v>
      </c>
      <c r="J52" s="33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</row>
    <row r="53" spans="1:43" ht="21.95" customHeight="1" x14ac:dyDescent="0.25">
      <c r="A53" s="11" t="s">
        <v>20</v>
      </c>
      <c r="B53" s="13">
        <f t="shared" ref="B53:I53" si="19">SUM(B54:B55)</f>
        <v>15058</v>
      </c>
      <c r="C53" s="13">
        <f t="shared" si="19"/>
        <v>67</v>
      </c>
      <c r="D53" s="13">
        <f t="shared" si="19"/>
        <v>134</v>
      </c>
      <c r="E53" s="13">
        <f t="shared" si="19"/>
        <v>5436</v>
      </c>
      <c r="F53" s="13">
        <f t="shared" si="19"/>
        <v>7692</v>
      </c>
      <c r="G53" s="13">
        <f t="shared" si="19"/>
        <v>205</v>
      </c>
      <c r="H53" s="13">
        <f t="shared" si="19"/>
        <v>410</v>
      </c>
      <c r="I53" s="8">
        <f t="shared" si="19"/>
        <v>1930</v>
      </c>
      <c r="J53" s="33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</row>
    <row r="54" spans="1:43" ht="21.75" customHeight="1" x14ac:dyDescent="0.25">
      <c r="A54" s="12" t="s">
        <v>13</v>
      </c>
      <c r="B54" s="34">
        <f>+E54+F54+I54</f>
        <v>6709</v>
      </c>
      <c r="C54" s="38">
        <v>33</v>
      </c>
      <c r="D54" s="39">
        <v>66</v>
      </c>
      <c r="E54" s="38">
        <v>2429</v>
      </c>
      <c r="F54" s="39">
        <v>3587</v>
      </c>
      <c r="G54" s="38">
        <v>62</v>
      </c>
      <c r="H54" s="38">
        <v>124</v>
      </c>
      <c r="I54" s="39">
        <v>693</v>
      </c>
      <c r="J54" s="33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</row>
    <row r="55" spans="1:43" ht="21" customHeight="1" x14ac:dyDescent="0.25">
      <c r="A55" s="12" t="s">
        <v>33</v>
      </c>
      <c r="B55" s="13">
        <f>+E55+F55+I55</f>
        <v>8349</v>
      </c>
      <c r="C55" s="14">
        <v>34</v>
      </c>
      <c r="D55" s="14">
        <v>68</v>
      </c>
      <c r="E55" s="14">
        <v>3007</v>
      </c>
      <c r="F55" s="14">
        <v>4105</v>
      </c>
      <c r="G55" s="14">
        <v>143</v>
      </c>
      <c r="H55" s="14">
        <v>286</v>
      </c>
      <c r="I55" s="15">
        <v>1237</v>
      </c>
      <c r="J55" s="33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</row>
    <row r="56" spans="1:43" ht="21.95" customHeight="1" x14ac:dyDescent="0.25">
      <c r="A56" s="11" t="s">
        <v>34</v>
      </c>
      <c r="B56" s="13">
        <f t="shared" ref="B56:I56" si="20">SUM(B57:B58)</f>
        <v>223412</v>
      </c>
      <c r="C56" s="13">
        <f t="shared" si="20"/>
        <v>122</v>
      </c>
      <c r="D56" s="13">
        <f t="shared" si="20"/>
        <v>2027</v>
      </c>
      <c r="E56" s="13">
        <f t="shared" si="20"/>
        <v>61248</v>
      </c>
      <c r="F56" s="13">
        <f t="shared" si="20"/>
        <v>147453</v>
      </c>
      <c r="G56" s="13">
        <f t="shared" si="20"/>
        <v>138</v>
      </c>
      <c r="H56" s="13">
        <f t="shared" si="20"/>
        <v>2229</v>
      </c>
      <c r="I56" s="8">
        <f t="shared" si="20"/>
        <v>14711</v>
      </c>
      <c r="J56" s="33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</row>
    <row r="57" spans="1:43" ht="23.25" customHeight="1" x14ac:dyDescent="0.25">
      <c r="A57" s="12" t="s">
        <v>13</v>
      </c>
      <c r="B57" s="34">
        <f>+E57+F57+I57</f>
        <v>120897</v>
      </c>
      <c r="C57" s="38">
        <v>82</v>
      </c>
      <c r="D57" s="39">
        <v>683</v>
      </c>
      <c r="E57" s="38">
        <v>41313</v>
      </c>
      <c r="F57" s="39">
        <v>73149</v>
      </c>
      <c r="G57" s="38">
        <v>61</v>
      </c>
      <c r="H57" s="38">
        <v>1211</v>
      </c>
      <c r="I57" s="39">
        <v>6435</v>
      </c>
      <c r="J57" s="33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</row>
    <row r="58" spans="1:43" ht="23.25" customHeight="1" x14ac:dyDescent="0.25">
      <c r="A58" s="12" t="s">
        <v>33</v>
      </c>
      <c r="B58" s="13">
        <f>+E58+F58+I58</f>
        <v>102515</v>
      </c>
      <c r="C58" s="14">
        <v>40</v>
      </c>
      <c r="D58" s="14">
        <v>1344</v>
      </c>
      <c r="E58" s="14">
        <v>19935</v>
      </c>
      <c r="F58" s="14">
        <v>74304</v>
      </c>
      <c r="G58" s="14">
        <v>77</v>
      </c>
      <c r="H58" s="14">
        <v>1018</v>
      </c>
      <c r="I58" s="15">
        <v>8276</v>
      </c>
      <c r="J58" s="33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</row>
    <row r="59" spans="1:43" ht="20.25" customHeight="1" x14ac:dyDescent="0.25">
      <c r="A59" s="11" t="s">
        <v>21</v>
      </c>
      <c r="B59" s="13">
        <f t="shared" ref="B59:I59" si="21">SUM(B60:B61)</f>
        <v>46344</v>
      </c>
      <c r="C59" s="13">
        <f t="shared" si="21"/>
        <v>59</v>
      </c>
      <c r="D59" s="13">
        <f t="shared" si="21"/>
        <v>121</v>
      </c>
      <c r="E59" s="13">
        <f t="shared" si="21"/>
        <v>16629</v>
      </c>
      <c r="F59" s="13">
        <f t="shared" si="21"/>
        <v>25962</v>
      </c>
      <c r="G59" s="13">
        <f t="shared" si="21"/>
        <v>45</v>
      </c>
      <c r="H59" s="13">
        <f t="shared" si="21"/>
        <v>136</v>
      </c>
      <c r="I59" s="8">
        <f t="shared" si="21"/>
        <v>3753</v>
      </c>
      <c r="J59" s="33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</row>
    <row r="60" spans="1:43" ht="21.95" customHeight="1" x14ac:dyDescent="0.25">
      <c r="A60" s="12" t="s">
        <v>13</v>
      </c>
      <c r="B60" s="34">
        <f>+E60+F60+I60</f>
        <v>26154</v>
      </c>
      <c r="C60" s="38">
        <v>32</v>
      </c>
      <c r="D60" s="39">
        <v>50</v>
      </c>
      <c r="E60" s="38">
        <v>9647</v>
      </c>
      <c r="F60" s="39">
        <v>15535</v>
      </c>
      <c r="G60" s="38">
        <v>23</v>
      </c>
      <c r="H60" s="38">
        <v>40</v>
      </c>
      <c r="I60" s="39">
        <v>972</v>
      </c>
      <c r="J60" s="33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</row>
    <row r="61" spans="1:43" ht="21" customHeight="1" x14ac:dyDescent="0.25">
      <c r="A61" s="12" t="s">
        <v>33</v>
      </c>
      <c r="B61" s="13">
        <f>+E61+F61+I61</f>
        <v>20190</v>
      </c>
      <c r="C61" s="14">
        <v>27</v>
      </c>
      <c r="D61" s="14">
        <v>71</v>
      </c>
      <c r="E61" s="14">
        <v>6982</v>
      </c>
      <c r="F61" s="14">
        <v>10427</v>
      </c>
      <c r="G61" s="14">
        <v>22</v>
      </c>
      <c r="H61" s="14">
        <v>96</v>
      </c>
      <c r="I61" s="15">
        <v>2781</v>
      </c>
      <c r="J61" s="33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3" ht="21.95" customHeight="1" x14ac:dyDescent="0.25">
      <c r="A62" s="11" t="s">
        <v>22</v>
      </c>
      <c r="B62" s="13">
        <f t="shared" ref="B62:I62" si="22">SUM(B63:B64)</f>
        <v>3903</v>
      </c>
      <c r="C62" s="13">
        <f t="shared" si="22"/>
        <v>3</v>
      </c>
      <c r="D62" s="13">
        <f t="shared" si="22"/>
        <v>8</v>
      </c>
      <c r="E62" s="13">
        <f t="shared" si="22"/>
        <v>1454</v>
      </c>
      <c r="F62" s="13">
        <f t="shared" si="22"/>
        <v>2303</v>
      </c>
      <c r="G62" s="13">
        <f t="shared" si="22"/>
        <v>3</v>
      </c>
      <c r="H62" s="13">
        <f t="shared" si="22"/>
        <v>17</v>
      </c>
      <c r="I62" s="8">
        <f t="shared" si="22"/>
        <v>146</v>
      </c>
      <c r="J62" s="33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3" ht="21.95" customHeight="1" x14ac:dyDescent="0.25">
      <c r="A63" s="12" t="s">
        <v>13</v>
      </c>
      <c r="B63" s="34">
        <f>+E63+F63+I63</f>
        <v>2017</v>
      </c>
      <c r="C63" s="38">
        <v>1</v>
      </c>
      <c r="D63" s="39">
        <v>6</v>
      </c>
      <c r="E63" s="38">
        <v>804</v>
      </c>
      <c r="F63" s="39">
        <v>1075</v>
      </c>
      <c r="G63" s="38">
        <v>2</v>
      </c>
      <c r="H63" s="38">
        <v>16</v>
      </c>
      <c r="I63" s="39">
        <v>138</v>
      </c>
      <c r="J63" s="33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3" ht="21" customHeight="1" x14ac:dyDescent="0.25">
      <c r="A64" s="12" t="s">
        <v>33</v>
      </c>
      <c r="B64" s="13">
        <f>+E64+F64+I64</f>
        <v>1886</v>
      </c>
      <c r="C64" s="14">
        <v>2</v>
      </c>
      <c r="D64" s="14">
        <v>2</v>
      </c>
      <c r="E64" s="14">
        <v>650</v>
      </c>
      <c r="F64" s="14">
        <v>1228</v>
      </c>
      <c r="G64" s="14">
        <v>1</v>
      </c>
      <c r="H64" s="14">
        <v>1</v>
      </c>
      <c r="I64" s="15">
        <v>8</v>
      </c>
      <c r="J64" s="33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1:43" ht="21.95" customHeight="1" x14ac:dyDescent="0.25">
      <c r="A65" s="11" t="s">
        <v>15</v>
      </c>
      <c r="B65" s="13">
        <f t="shared" ref="B65:I65" si="23">SUM(B66:B67)</f>
        <v>69209</v>
      </c>
      <c r="C65" s="13">
        <f t="shared" si="23"/>
        <v>19</v>
      </c>
      <c r="D65" s="13">
        <f t="shared" si="23"/>
        <v>65</v>
      </c>
      <c r="E65" s="13">
        <f t="shared" si="23"/>
        <v>20384</v>
      </c>
      <c r="F65" s="13">
        <f t="shared" si="23"/>
        <v>33574</v>
      </c>
      <c r="G65" s="13">
        <f t="shared" si="23"/>
        <v>29</v>
      </c>
      <c r="H65" s="13">
        <f t="shared" si="23"/>
        <v>229</v>
      </c>
      <c r="I65" s="8">
        <f t="shared" si="23"/>
        <v>15251</v>
      </c>
      <c r="J65" s="33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1:43" ht="21.95" customHeight="1" x14ac:dyDescent="0.25">
      <c r="A66" s="12" t="s">
        <v>13</v>
      </c>
      <c r="B66" s="34">
        <f>+E66+F66+I66</f>
        <v>25826</v>
      </c>
      <c r="C66" s="38">
        <v>6</v>
      </c>
      <c r="D66" s="39">
        <v>10</v>
      </c>
      <c r="E66" s="38">
        <v>11371</v>
      </c>
      <c r="F66" s="39">
        <v>10290</v>
      </c>
      <c r="G66" s="38">
        <v>18</v>
      </c>
      <c r="H66" s="38">
        <v>56</v>
      </c>
      <c r="I66" s="39">
        <v>4165</v>
      </c>
      <c r="J66" s="33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1:43" ht="21.95" customHeight="1" x14ac:dyDescent="0.25">
      <c r="A67" s="12" t="s">
        <v>33</v>
      </c>
      <c r="B67" s="13">
        <f>+E67+F67+I67</f>
        <v>43383</v>
      </c>
      <c r="C67" s="14">
        <v>13</v>
      </c>
      <c r="D67" s="14">
        <v>55</v>
      </c>
      <c r="E67" s="14">
        <v>9013</v>
      </c>
      <c r="F67" s="14">
        <v>23284</v>
      </c>
      <c r="G67" s="14">
        <v>11</v>
      </c>
      <c r="H67" s="14">
        <v>173</v>
      </c>
      <c r="I67" s="15">
        <v>11086</v>
      </c>
      <c r="J67" s="33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1:43" ht="21.95" customHeight="1" x14ac:dyDescent="0.25">
      <c r="A68" s="11" t="s">
        <v>28</v>
      </c>
      <c r="B68" s="13">
        <f>SUM(B69:B70)</f>
        <v>1144</v>
      </c>
      <c r="C68" s="13">
        <f t="shared" ref="C68:I68" si="24">SUM(C69:C70)</f>
        <v>3</v>
      </c>
      <c r="D68" s="13">
        <f t="shared" si="24"/>
        <v>3</v>
      </c>
      <c r="E68" s="13">
        <f t="shared" si="24"/>
        <v>909</v>
      </c>
      <c r="F68" s="13">
        <f t="shared" si="24"/>
        <v>158</v>
      </c>
      <c r="G68" s="13">
        <f t="shared" si="24"/>
        <v>1</v>
      </c>
      <c r="H68" s="13">
        <f t="shared" si="24"/>
        <v>1</v>
      </c>
      <c r="I68" s="8">
        <f t="shared" si="24"/>
        <v>77</v>
      </c>
      <c r="J68" s="33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1:43" ht="21.95" customHeight="1" x14ac:dyDescent="0.25">
      <c r="A69" s="12" t="s">
        <v>13</v>
      </c>
      <c r="B69" s="34">
        <f>+E69+F69+I69</f>
        <v>73</v>
      </c>
      <c r="C69" s="38">
        <v>1</v>
      </c>
      <c r="D69" s="39">
        <v>1</v>
      </c>
      <c r="E69" s="38">
        <v>73</v>
      </c>
      <c r="F69" s="39">
        <v>0</v>
      </c>
      <c r="G69" s="38">
        <v>0</v>
      </c>
      <c r="H69" s="38">
        <v>0</v>
      </c>
      <c r="I69" s="39">
        <v>0</v>
      </c>
      <c r="J69" s="33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1:43" ht="21" customHeight="1" x14ac:dyDescent="0.25">
      <c r="A70" s="12" t="s">
        <v>33</v>
      </c>
      <c r="B70" s="13">
        <f>+E70+F70+I70</f>
        <v>1071</v>
      </c>
      <c r="C70" s="14">
        <v>2</v>
      </c>
      <c r="D70" s="14">
        <v>2</v>
      </c>
      <c r="E70" s="14">
        <v>836</v>
      </c>
      <c r="F70" s="14">
        <v>158</v>
      </c>
      <c r="G70" s="14">
        <v>1</v>
      </c>
      <c r="H70" s="14">
        <v>1</v>
      </c>
      <c r="I70" s="15">
        <v>77</v>
      </c>
      <c r="J70" s="33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1:43" ht="21.95" customHeight="1" x14ac:dyDescent="0.25">
      <c r="A71" s="11" t="s">
        <v>16</v>
      </c>
      <c r="B71" s="13">
        <f t="shared" ref="B71:I71" si="25">SUM(B72:B73)</f>
        <v>8225</v>
      </c>
      <c r="C71" s="13">
        <f t="shared" si="25"/>
        <v>3</v>
      </c>
      <c r="D71" s="13">
        <f t="shared" si="25"/>
        <v>14</v>
      </c>
      <c r="E71" s="13">
        <f t="shared" si="25"/>
        <v>337</v>
      </c>
      <c r="F71" s="13">
        <f t="shared" si="25"/>
        <v>6613</v>
      </c>
      <c r="G71" s="13">
        <f t="shared" si="25"/>
        <v>16</v>
      </c>
      <c r="H71" s="13">
        <f t="shared" si="25"/>
        <v>280</v>
      </c>
      <c r="I71" s="8">
        <f t="shared" si="25"/>
        <v>1275</v>
      </c>
      <c r="J71" s="33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1:43" ht="21.95" customHeight="1" x14ac:dyDescent="0.25">
      <c r="A72" s="12" t="s">
        <v>13</v>
      </c>
      <c r="B72" s="34">
        <f>+E72+F72+I72</f>
        <v>4117</v>
      </c>
      <c r="C72" s="38">
        <v>1</v>
      </c>
      <c r="D72" s="39">
        <v>8</v>
      </c>
      <c r="E72" s="38">
        <v>198</v>
      </c>
      <c r="F72" s="39">
        <v>3497</v>
      </c>
      <c r="G72" s="38">
        <v>4</v>
      </c>
      <c r="H72" s="38">
        <v>32</v>
      </c>
      <c r="I72" s="39">
        <v>422</v>
      </c>
      <c r="J72" s="33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1:43" ht="21" customHeight="1" x14ac:dyDescent="0.25">
      <c r="A73" s="12" t="s">
        <v>33</v>
      </c>
      <c r="B73" s="13">
        <f>+E73+F73+I73</f>
        <v>4108</v>
      </c>
      <c r="C73" s="14">
        <v>2</v>
      </c>
      <c r="D73" s="14">
        <v>6</v>
      </c>
      <c r="E73" s="14">
        <v>139</v>
      </c>
      <c r="F73" s="14">
        <v>3116</v>
      </c>
      <c r="G73" s="14">
        <v>12</v>
      </c>
      <c r="H73" s="14">
        <v>248</v>
      </c>
      <c r="I73" s="15">
        <v>853</v>
      </c>
      <c r="J73" s="33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1:43" ht="21.95" customHeight="1" x14ac:dyDescent="0.25">
      <c r="A74" s="11" t="s">
        <v>24</v>
      </c>
      <c r="B74" s="13">
        <f t="shared" ref="B74:I74" si="26">SUM(B75:B75)</f>
        <v>251</v>
      </c>
      <c r="C74" s="13">
        <f t="shared" si="26"/>
        <v>0</v>
      </c>
      <c r="D74" s="13">
        <f t="shared" si="26"/>
        <v>0</v>
      </c>
      <c r="E74" s="13">
        <f t="shared" si="26"/>
        <v>0</v>
      </c>
      <c r="F74" s="13">
        <f t="shared" si="26"/>
        <v>251</v>
      </c>
      <c r="G74" s="13">
        <f t="shared" si="26"/>
        <v>0</v>
      </c>
      <c r="H74" s="13">
        <f t="shared" si="26"/>
        <v>0</v>
      </c>
      <c r="I74" s="8">
        <f t="shared" si="26"/>
        <v>0</v>
      </c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1:43" ht="21.95" customHeight="1" x14ac:dyDescent="0.25">
      <c r="A75" s="12" t="s">
        <v>33</v>
      </c>
      <c r="B75" s="13">
        <f>+E75+F75+I75</f>
        <v>251</v>
      </c>
      <c r="C75" s="14">
        <v>0</v>
      </c>
      <c r="D75" s="14">
        <v>0</v>
      </c>
      <c r="E75" s="14">
        <v>0</v>
      </c>
      <c r="F75" s="14">
        <v>251</v>
      </c>
      <c r="G75" s="14">
        <v>0</v>
      </c>
      <c r="H75" s="14">
        <v>0</v>
      </c>
      <c r="I75" s="15">
        <v>0</v>
      </c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1:43" ht="21.95" customHeight="1" x14ac:dyDescent="0.25">
      <c r="A76" s="11" t="s">
        <v>25</v>
      </c>
      <c r="B76" s="13">
        <f t="shared" ref="B76:I76" si="27">SUM(B77:B78)</f>
        <v>11817</v>
      </c>
      <c r="C76" s="13">
        <f t="shared" si="27"/>
        <v>2</v>
      </c>
      <c r="D76" s="13">
        <f t="shared" si="27"/>
        <v>65</v>
      </c>
      <c r="E76" s="13">
        <f t="shared" si="27"/>
        <v>942</v>
      </c>
      <c r="F76" s="13">
        <f t="shared" si="27"/>
        <v>10875</v>
      </c>
      <c r="G76" s="13">
        <f t="shared" si="27"/>
        <v>0</v>
      </c>
      <c r="H76" s="13">
        <f t="shared" si="27"/>
        <v>0</v>
      </c>
      <c r="I76" s="8">
        <f t="shared" si="27"/>
        <v>0</v>
      </c>
      <c r="J76" s="33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1:43" ht="23.25" customHeight="1" x14ac:dyDescent="0.25">
      <c r="A77" s="12" t="s">
        <v>13</v>
      </c>
      <c r="B77" s="13">
        <f>+E77+F77+I77</f>
        <v>7624</v>
      </c>
      <c r="C77" s="38">
        <v>2</v>
      </c>
      <c r="D77" s="39">
        <v>65</v>
      </c>
      <c r="E77" s="38">
        <v>942</v>
      </c>
      <c r="F77" s="39">
        <v>6682</v>
      </c>
      <c r="G77" s="38">
        <v>0</v>
      </c>
      <c r="H77" s="38">
        <v>0</v>
      </c>
      <c r="I77" s="39">
        <v>0</v>
      </c>
      <c r="J77" s="33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1:43" ht="23.25" customHeight="1" x14ac:dyDescent="0.25">
      <c r="A78" s="12" t="s">
        <v>33</v>
      </c>
      <c r="B78" s="13">
        <f>+E78+F78+I78</f>
        <v>4193</v>
      </c>
      <c r="C78" s="14">
        <v>0</v>
      </c>
      <c r="D78" s="14">
        <v>0</v>
      </c>
      <c r="E78" s="14">
        <v>0</v>
      </c>
      <c r="F78" s="14">
        <v>4193</v>
      </c>
      <c r="G78" s="14">
        <v>0</v>
      </c>
      <c r="H78" s="14">
        <v>0</v>
      </c>
      <c r="I78" s="15">
        <v>0</v>
      </c>
      <c r="J78" s="33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1:43" ht="21.95" customHeight="1" x14ac:dyDescent="0.25">
      <c r="A79" s="11" t="s">
        <v>17</v>
      </c>
      <c r="B79" s="13">
        <f t="shared" ref="B79:I79" si="28">SUM(B80:B81)</f>
        <v>1341</v>
      </c>
      <c r="C79" s="13">
        <f t="shared" si="28"/>
        <v>9</v>
      </c>
      <c r="D79" s="13">
        <f t="shared" si="28"/>
        <v>9</v>
      </c>
      <c r="E79" s="13">
        <f t="shared" si="28"/>
        <v>330</v>
      </c>
      <c r="F79" s="13">
        <f t="shared" si="28"/>
        <v>460</v>
      </c>
      <c r="G79" s="13">
        <f t="shared" si="28"/>
        <v>20</v>
      </c>
      <c r="H79" s="13">
        <f t="shared" si="28"/>
        <v>20</v>
      </c>
      <c r="I79" s="8">
        <f t="shared" si="28"/>
        <v>551</v>
      </c>
      <c r="J79" s="33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1:43" ht="23.25" customHeight="1" x14ac:dyDescent="0.25">
      <c r="A80" s="12" t="s">
        <v>13</v>
      </c>
      <c r="B80" s="13">
        <f>+E80+F80+I80</f>
        <v>616</v>
      </c>
      <c r="C80" s="38">
        <v>4</v>
      </c>
      <c r="D80" s="39">
        <v>4</v>
      </c>
      <c r="E80" s="38">
        <v>106</v>
      </c>
      <c r="F80" s="39">
        <v>310</v>
      </c>
      <c r="G80" s="38">
        <v>7</v>
      </c>
      <c r="H80" s="38">
        <v>7</v>
      </c>
      <c r="I80" s="39">
        <v>200</v>
      </c>
      <c r="J80" s="33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1:43" ht="23.25" customHeight="1" x14ac:dyDescent="0.25">
      <c r="A81" s="12" t="s">
        <v>33</v>
      </c>
      <c r="B81" s="13">
        <f>+E81+F81+I81</f>
        <v>725</v>
      </c>
      <c r="C81" s="14">
        <v>5</v>
      </c>
      <c r="D81" s="14">
        <v>5</v>
      </c>
      <c r="E81" s="14">
        <v>224</v>
      </c>
      <c r="F81" s="14">
        <v>150</v>
      </c>
      <c r="G81" s="14">
        <v>13</v>
      </c>
      <c r="H81" s="14">
        <v>13</v>
      </c>
      <c r="I81" s="15">
        <v>351</v>
      </c>
      <c r="J81" s="33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1:43" ht="21.95" customHeight="1" x14ac:dyDescent="0.25">
      <c r="A82" s="11" t="s">
        <v>18</v>
      </c>
      <c r="B82" s="13">
        <f t="shared" ref="B82:I82" si="29">SUM(B83:B84)</f>
        <v>9148</v>
      </c>
      <c r="C82" s="13">
        <f t="shared" si="29"/>
        <v>2</v>
      </c>
      <c r="D82" s="13">
        <f t="shared" si="29"/>
        <v>2</v>
      </c>
      <c r="E82" s="13">
        <f t="shared" si="29"/>
        <v>675</v>
      </c>
      <c r="F82" s="13">
        <f t="shared" si="29"/>
        <v>8069</v>
      </c>
      <c r="G82" s="13">
        <f t="shared" si="29"/>
        <v>2</v>
      </c>
      <c r="H82" s="13">
        <f t="shared" si="29"/>
        <v>301</v>
      </c>
      <c r="I82" s="8">
        <f t="shared" si="29"/>
        <v>404</v>
      </c>
      <c r="J82" s="33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1:43" ht="21.95" customHeight="1" x14ac:dyDescent="0.25">
      <c r="A83" s="12" t="s">
        <v>13</v>
      </c>
      <c r="B83" s="13">
        <f>+E83+F83+I83</f>
        <v>2966</v>
      </c>
      <c r="C83" s="38">
        <v>0</v>
      </c>
      <c r="D83" s="39">
        <v>0</v>
      </c>
      <c r="E83" s="38">
        <v>0</v>
      </c>
      <c r="F83" s="39">
        <v>2962</v>
      </c>
      <c r="G83" s="38">
        <v>1</v>
      </c>
      <c r="H83" s="38">
        <v>1</v>
      </c>
      <c r="I83" s="39">
        <v>4</v>
      </c>
      <c r="J83" s="33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1:43" ht="21.95" customHeight="1" x14ac:dyDescent="0.25">
      <c r="A84" s="12" t="s">
        <v>33</v>
      </c>
      <c r="B84" s="13">
        <f>+E84+F84+I84</f>
        <v>6182</v>
      </c>
      <c r="C84" s="14">
        <v>2</v>
      </c>
      <c r="D84" s="14">
        <v>2</v>
      </c>
      <c r="E84" s="14">
        <v>675</v>
      </c>
      <c r="F84" s="14">
        <v>5107</v>
      </c>
      <c r="G84" s="14">
        <v>1</v>
      </c>
      <c r="H84" s="14">
        <v>300</v>
      </c>
      <c r="I84" s="15">
        <v>400</v>
      </c>
      <c r="J84" s="33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1:43" ht="21.95" customHeight="1" x14ac:dyDescent="0.25">
      <c r="A85" s="11" t="s">
        <v>35</v>
      </c>
      <c r="B85" s="13">
        <f t="shared" ref="B85:I85" si="30">SUM(B86:B87)</f>
        <v>43183</v>
      </c>
      <c r="C85" s="13">
        <f t="shared" si="30"/>
        <v>26</v>
      </c>
      <c r="D85" s="13">
        <f t="shared" si="30"/>
        <v>116</v>
      </c>
      <c r="E85" s="13">
        <f t="shared" si="30"/>
        <v>11843</v>
      </c>
      <c r="F85" s="13">
        <f t="shared" si="30"/>
        <v>26084</v>
      </c>
      <c r="G85" s="13">
        <f t="shared" si="30"/>
        <v>26</v>
      </c>
      <c r="H85" s="13">
        <f t="shared" si="30"/>
        <v>35</v>
      </c>
      <c r="I85" s="8">
        <f t="shared" si="30"/>
        <v>5256</v>
      </c>
      <c r="J85" s="33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1:43" ht="21.95" customHeight="1" x14ac:dyDescent="0.25">
      <c r="A86" s="12" t="s">
        <v>13</v>
      </c>
      <c r="B86" s="13">
        <f>+E86+F86+I86</f>
        <v>11426</v>
      </c>
      <c r="C86" s="38">
        <v>8</v>
      </c>
      <c r="D86" s="39">
        <v>75</v>
      </c>
      <c r="E86" s="38">
        <v>2859</v>
      </c>
      <c r="F86" s="39">
        <v>7742</v>
      </c>
      <c r="G86" s="38">
        <v>16</v>
      </c>
      <c r="H86" s="38">
        <v>20</v>
      </c>
      <c r="I86" s="39">
        <v>825</v>
      </c>
      <c r="J86" s="33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1:43" ht="21.95" customHeight="1" x14ac:dyDescent="0.25">
      <c r="A87" s="12" t="s">
        <v>33</v>
      </c>
      <c r="B87" s="13">
        <f>+E87+F87+I87</f>
        <v>31757</v>
      </c>
      <c r="C87" s="14">
        <v>18</v>
      </c>
      <c r="D87" s="14">
        <v>41</v>
      </c>
      <c r="E87" s="14">
        <v>8984</v>
      </c>
      <c r="F87" s="14">
        <v>18342</v>
      </c>
      <c r="G87" s="14">
        <v>10</v>
      </c>
      <c r="H87" s="14">
        <v>15</v>
      </c>
      <c r="I87" s="15">
        <v>4431</v>
      </c>
      <c r="J87" s="33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1:43" ht="21.95" customHeight="1" x14ac:dyDescent="0.25">
      <c r="A88" s="10" t="s">
        <v>39</v>
      </c>
      <c r="B88" s="13">
        <f t="shared" ref="B88:I88" si="31">B89+B92+B95+B98+B112+B115+B121+B104+B107+B101+B118+B110</f>
        <v>50466</v>
      </c>
      <c r="C88" s="13">
        <f t="shared" si="31"/>
        <v>84</v>
      </c>
      <c r="D88" s="13">
        <f t="shared" si="31"/>
        <v>303</v>
      </c>
      <c r="E88" s="13">
        <f t="shared" si="31"/>
        <v>18682</v>
      </c>
      <c r="F88" s="13">
        <f t="shared" si="31"/>
        <v>27803</v>
      </c>
      <c r="G88" s="13">
        <f t="shared" si="31"/>
        <v>89</v>
      </c>
      <c r="H88" s="13">
        <f t="shared" si="31"/>
        <v>651</v>
      </c>
      <c r="I88" s="8">
        <f t="shared" si="31"/>
        <v>3981</v>
      </c>
      <c r="J88" s="33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1:43" ht="21.95" customHeight="1" x14ac:dyDescent="0.25">
      <c r="A89" s="11" t="s">
        <v>12</v>
      </c>
      <c r="B89" s="13">
        <f t="shared" ref="B89:I89" si="32">SUM(B90:B91)</f>
        <v>8677</v>
      </c>
      <c r="C89" s="13">
        <f t="shared" si="32"/>
        <v>52</v>
      </c>
      <c r="D89" s="13">
        <f t="shared" si="32"/>
        <v>52</v>
      </c>
      <c r="E89" s="13">
        <f t="shared" si="32"/>
        <v>3412</v>
      </c>
      <c r="F89" s="13">
        <f t="shared" si="32"/>
        <v>4271</v>
      </c>
      <c r="G89" s="13">
        <f t="shared" si="32"/>
        <v>50</v>
      </c>
      <c r="H89" s="13">
        <f t="shared" si="32"/>
        <v>50</v>
      </c>
      <c r="I89" s="8">
        <f t="shared" si="32"/>
        <v>994</v>
      </c>
      <c r="J89" s="33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</row>
    <row r="90" spans="1:43" ht="23.25" customHeight="1" x14ac:dyDescent="0.25">
      <c r="A90" s="12" t="s">
        <v>13</v>
      </c>
      <c r="B90" s="13">
        <f>+E90+F90+I90</f>
        <v>4486</v>
      </c>
      <c r="C90" s="38">
        <v>31</v>
      </c>
      <c r="D90" s="39">
        <v>31</v>
      </c>
      <c r="E90" s="38">
        <v>2309</v>
      </c>
      <c r="F90" s="39">
        <v>1749</v>
      </c>
      <c r="G90" s="38">
        <v>24</v>
      </c>
      <c r="H90" s="38">
        <v>24</v>
      </c>
      <c r="I90" s="39">
        <v>428</v>
      </c>
      <c r="J90" s="33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</row>
    <row r="91" spans="1:43" ht="23.25" customHeight="1" x14ac:dyDescent="0.25">
      <c r="A91" s="12" t="s">
        <v>33</v>
      </c>
      <c r="B91" s="13">
        <f>+E91+F91+I91</f>
        <v>4191</v>
      </c>
      <c r="C91" s="29">
        <v>21</v>
      </c>
      <c r="D91" s="29">
        <v>21</v>
      </c>
      <c r="E91" s="29">
        <v>1103</v>
      </c>
      <c r="F91" s="29">
        <v>2522</v>
      </c>
      <c r="G91" s="29">
        <v>26</v>
      </c>
      <c r="H91" s="29">
        <v>26</v>
      </c>
      <c r="I91" s="30">
        <v>566</v>
      </c>
      <c r="J91" s="33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</row>
    <row r="92" spans="1:43" ht="21.95" customHeight="1" x14ac:dyDescent="0.25">
      <c r="A92" s="11" t="s">
        <v>20</v>
      </c>
      <c r="B92" s="13">
        <f t="shared" ref="B92:I92" si="33">SUM(B93:B94)</f>
        <v>172</v>
      </c>
      <c r="C92" s="13">
        <f t="shared" si="33"/>
        <v>0</v>
      </c>
      <c r="D92" s="13">
        <f t="shared" si="33"/>
        <v>0</v>
      </c>
      <c r="E92" s="13">
        <f t="shared" si="33"/>
        <v>0</v>
      </c>
      <c r="F92" s="13">
        <f t="shared" si="33"/>
        <v>41</v>
      </c>
      <c r="G92" s="13">
        <f t="shared" si="33"/>
        <v>2</v>
      </c>
      <c r="H92" s="13">
        <f t="shared" si="33"/>
        <v>4</v>
      </c>
      <c r="I92" s="8">
        <f t="shared" si="33"/>
        <v>131</v>
      </c>
      <c r="J92" s="33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</row>
    <row r="93" spans="1:43" ht="24" customHeight="1" x14ac:dyDescent="0.25">
      <c r="A93" s="12" t="s">
        <v>13</v>
      </c>
      <c r="B93" s="13">
        <f>+E93+F93+I93</f>
        <v>127</v>
      </c>
      <c r="C93" s="38">
        <v>0</v>
      </c>
      <c r="D93" s="39">
        <v>0</v>
      </c>
      <c r="E93" s="38">
        <v>0</v>
      </c>
      <c r="F93" s="39">
        <v>41</v>
      </c>
      <c r="G93" s="38">
        <v>1</v>
      </c>
      <c r="H93" s="38">
        <v>2</v>
      </c>
      <c r="I93" s="39">
        <v>86</v>
      </c>
      <c r="J93" s="33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</row>
    <row r="94" spans="1:43" ht="24" customHeight="1" x14ac:dyDescent="0.25">
      <c r="A94" s="12" t="s">
        <v>33</v>
      </c>
      <c r="B94" s="13">
        <f>+E94+F94+I94</f>
        <v>45</v>
      </c>
      <c r="C94" s="29">
        <v>0</v>
      </c>
      <c r="D94" s="29">
        <v>0</v>
      </c>
      <c r="E94" s="29">
        <v>0</v>
      </c>
      <c r="F94" s="29">
        <v>0</v>
      </c>
      <c r="G94" s="29">
        <v>1</v>
      </c>
      <c r="H94" s="29">
        <v>2</v>
      </c>
      <c r="I94" s="30">
        <v>45</v>
      </c>
      <c r="J94" s="3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</row>
    <row r="95" spans="1:43" ht="24" customHeight="1" x14ac:dyDescent="0.25">
      <c r="A95" s="11" t="s">
        <v>34</v>
      </c>
      <c r="B95" s="13">
        <f t="shared" ref="B95:I95" si="34">SUM(B96:B97)</f>
        <v>17381</v>
      </c>
      <c r="C95" s="13">
        <f t="shared" si="34"/>
        <v>10</v>
      </c>
      <c r="D95" s="13">
        <f t="shared" si="34"/>
        <v>198</v>
      </c>
      <c r="E95" s="13">
        <f t="shared" si="34"/>
        <v>4687</v>
      </c>
      <c r="F95" s="13">
        <f t="shared" si="34"/>
        <v>11095</v>
      </c>
      <c r="G95" s="13">
        <f t="shared" si="34"/>
        <v>17</v>
      </c>
      <c r="H95" s="13">
        <f t="shared" si="34"/>
        <v>538</v>
      </c>
      <c r="I95" s="8">
        <f t="shared" si="34"/>
        <v>1599</v>
      </c>
      <c r="J95" s="3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</row>
    <row r="96" spans="1:43" ht="23.1" customHeight="1" x14ac:dyDescent="0.25">
      <c r="A96" s="12" t="s">
        <v>13</v>
      </c>
      <c r="B96" s="13">
        <f>+E96+F96+I96</f>
        <v>5436</v>
      </c>
      <c r="C96" s="38">
        <v>2</v>
      </c>
      <c r="D96" s="39">
        <v>42</v>
      </c>
      <c r="E96" s="38">
        <v>507</v>
      </c>
      <c r="F96" s="39">
        <v>4533</v>
      </c>
      <c r="G96" s="38">
        <v>8</v>
      </c>
      <c r="H96" s="38">
        <v>46</v>
      </c>
      <c r="I96" s="39">
        <v>396</v>
      </c>
      <c r="J96" s="3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</row>
    <row r="97" spans="1:43" ht="23.1" customHeight="1" x14ac:dyDescent="0.25">
      <c r="A97" s="12" t="s">
        <v>33</v>
      </c>
      <c r="B97" s="13">
        <f>+E97+F97+I97</f>
        <v>11945</v>
      </c>
      <c r="C97" s="14">
        <v>8</v>
      </c>
      <c r="D97" s="14">
        <v>156</v>
      </c>
      <c r="E97" s="14">
        <v>4180</v>
      </c>
      <c r="F97" s="14">
        <v>6562</v>
      </c>
      <c r="G97" s="14">
        <v>9</v>
      </c>
      <c r="H97" s="14">
        <v>492</v>
      </c>
      <c r="I97" s="15">
        <v>1203</v>
      </c>
      <c r="J97" s="3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</row>
    <row r="98" spans="1:43" ht="24" customHeight="1" x14ac:dyDescent="0.25">
      <c r="A98" s="11" t="s">
        <v>14</v>
      </c>
      <c r="B98" s="13">
        <f t="shared" ref="B98:I98" si="35">SUM(B99:B100)</f>
        <v>8310</v>
      </c>
      <c r="C98" s="13">
        <f t="shared" si="35"/>
        <v>9</v>
      </c>
      <c r="D98" s="13">
        <f t="shared" si="35"/>
        <v>15</v>
      </c>
      <c r="E98" s="13">
        <f t="shared" si="35"/>
        <v>5628</v>
      </c>
      <c r="F98" s="13">
        <f t="shared" si="35"/>
        <v>2492</v>
      </c>
      <c r="G98" s="13">
        <f t="shared" si="35"/>
        <v>12</v>
      </c>
      <c r="H98" s="13">
        <f t="shared" si="35"/>
        <v>26</v>
      </c>
      <c r="I98" s="8">
        <f t="shared" si="35"/>
        <v>190</v>
      </c>
      <c r="J98" s="3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</row>
    <row r="99" spans="1:43" ht="21.95" customHeight="1" x14ac:dyDescent="0.25">
      <c r="A99" s="12" t="s">
        <v>13</v>
      </c>
      <c r="B99" s="13">
        <f>+E99+F99+I99</f>
        <v>1535</v>
      </c>
      <c r="C99" s="38">
        <v>5</v>
      </c>
      <c r="D99" s="39">
        <v>5</v>
      </c>
      <c r="E99" s="38">
        <v>515</v>
      </c>
      <c r="F99" s="39">
        <v>970</v>
      </c>
      <c r="G99" s="38">
        <v>6</v>
      </c>
      <c r="H99" s="38">
        <v>13</v>
      </c>
      <c r="I99" s="39">
        <v>50</v>
      </c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0" spans="1:43" ht="21.95" customHeight="1" x14ac:dyDescent="0.25">
      <c r="A100" s="12" t="s">
        <v>33</v>
      </c>
      <c r="B100" s="13">
        <f>+E100+F100+I100</f>
        <v>6775</v>
      </c>
      <c r="C100" s="14">
        <v>4</v>
      </c>
      <c r="D100" s="14">
        <v>10</v>
      </c>
      <c r="E100" s="14">
        <v>5113</v>
      </c>
      <c r="F100" s="14">
        <v>1522</v>
      </c>
      <c r="G100" s="14">
        <v>6</v>
      </c>
      <c r="H100" s="14">
        <v>13</v>
      </c>
      <c r="I100" s="15">
        <v>140</v>
      </c>
      <c r="J100" s="3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</row>
    <row r="101" spans="1:43" ht="24" customHeight="1" x14ac:dyDescent="0.25">
      <c r="A101" s="11" t="s">
        <v>22</v>
      </c>
      <c r="B101" s="13">
        <f>SUM(B102:B103)</f>
        <v>520</v>
      </c>
      <c r="C101" s="13">
        <f t="shared" ref="C101:I101" si="36">SUM(C102:C103)</f>
        <v>1</v>
      </c>
      <c r="D101" s="13">
        <f t="shared" si="36"/>
        <v>1</v>
      </c>
      <c r="E101" s="13">
        <f t="shared" si="36"/>
        <v>416</v>
      </c>
      <c r="F101" s="13">
        <f t="shared" si="36"/>
        <v>0</v>
      </c>
      <c r="G101" s="13">
        <f t="shared" si="36"/>
        <v>1</v>
      </c>
      <c r="H101" s="13">
        <f t="shared" si="36"/>
        <v>1</v>
      </c>
      <c r="I101" s="8">
        <f t="shared" si="36"/>
        <v>104</v>
      </c>
      <c r="J101" s="33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</row>
    <row r="102" spans="1:43" ht="21.95" customHeight="1" x14ac:dyDescent="0.25">
      <c r="A102" s="12" t="s">
        <v>13</v>
      </c>
      <c r="B102" s="13">
        <f>+E102+F102+I102</f>
        <v>416</v>
      </c>
      <c r="C102" s="38">
        <v>1</v>
      </c>
      <c r="D102" s="39">
        <v>1</v>
      </c>
      <c r="E102" s="38">
        <v>416</v>
      </c>
      <c r="F102" s="39">
        <v>0</v>
      </c>
      <c r="G102" s="38">
        <v>0</v>
      </c>
      <c r="H102" s="38">
        <v>0</v>
      </c>
      <c r="I102" s="39">
        <v>0</v>
      </c>
      <c r="J102" s="33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</row>
    <row r="103" spans="1:43" ht="21.95" customHeight="1" x14ac:dyDescent="0.25">
      <c r="A103" s="12" t="s">
        <v>33</v>
      </c>
      <c r="B103" s="13">
        <f>+E103+F103+I103</f>
        <v>104</v>
      </c>
      <c r="C103" s="14">
        <v>0</v>
      </c>
      <c r="D103" s="14">
        <v>0</v>
      </c>
      <c r="E103" s="14">
        <v>0</v>
      </c>
      <c r="F103" s="14">
        <v>0</v>
      </c>
      <c r="G103" s="14">
        <v>1</v>
      </c>
      <c r="H103" s="14">
        <v>1</v>
      </c>
      <c r="I103" s="15">
        <v>104</v>
      </c>
      <c r="J103" s="33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</row>
    <row r="104" spans="1:43" ht="21.95" customHeight="1" x14ac:dyDescent="0.25">
      <c r="A104" s="11" t="s">
        <v>15</v>
      </c>
      <c r="B104" s="13">
        <f>SUM(B105:B106)</f>
        <v>7270</v>
      </c>
      <c r="C104" s="13">
        <f t="shared" ref="C104:I104" si="37">SUM(C105:C106)</f>
        <v>2</v>
      </c>
      <c r="D104" s="13">
        <f t="shared" si="37"/>
        <v>5</v>
      </c>
      <c r="E104" s="13">
        <f t="shared" si="37"/>
        <v>2121</v>
      </c>
      <c r="F104" s="13">
        <f t="shared" si="37"/>
        <v>5149</v>
      </c>
      <c r="G104" s="13">
        <f t="shared" si="37"/>
        <v>0</v>
      </c>
      <c r="H104" s="13">
        <f t="shared" si="37"/>
        <v>0</v>
      </c>
      <c r="I104" s="8">
        <f t="shared" si="37"/>
        <v>0</v>
      </c>
      <c r="J104" s="33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</row>
    <row r="105" spans="1:43" ht="21.95" customHeight="1" x14ac:dyDescent="0.25">
      <c r="A105" s="12" t="s">
        <v>13</v>
      </c>
      <c r="B105" s="13">
        <f>+E105+F105+I105</f>
        <v>2481</v>
      </c>
      <c r="C105" s="29">
        <v>1</v>
      </c>
      <c r="D105" s="29">
        <v>4</v>
      </c>
      <c r="E105" s="29">
        <v>1950</v>
      </c>
      <c r="F105" s="29">
        <v>531</v>
      </c>
      <c r="G105" s="29">
        <v>0</v>
      </c>
      <c r="H105" s="29">
        <v>0</v>
      </c>
      <c r="I105" s="35">
        <v>0</v>
      </c>
      <c r="J105" s="33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</row>
    <row r="106" spans="1:43" ht="21.95" customHeight="1" x14ac:dyDescent="0.25">
      <c r="A106" s="12" t="s">
        <v>33</v>
      </c>
      <c r="B106" s="13">
        <f>+E106+F106+I106</f>
        <v>4789</v>
      </c>
      <c r="C106" s="14">
        <v>1</v>
      </c>
      <c r="D106" s="14">
        <v>1</v>
      </c>
      <c r="E106" s="14">
        <v>171</v>
      </c>
      <c r="F106" s="14">
        <v>4618</v>
      </c>
      <c r="G106" s="14">
        <v>0</v>
      </c>
      <c r="H106" s="14">
        <v>0</v>
      </c>
      <c r="I106" s="15">
        <v>0</v>
      </c>
      <c r="J106" s="33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</row>
    <row r="107" spans="1:43" ht="21.95" customHeight="1" x14ac:dyDescent="0.25">
      <c r="A107" s="11" t="s">
        <v>50</v>
      </c>
      <c r="B107" s="13">
        <f>SUM(B108:B109)</f>
        <v>975</v>
      </c>
      <c r="C107" s="13">
        <f t="shared" ref="C107:I107" si="38">SUM(C108:C109)</f>
        <v>0</v>
      </c>
      <c r="D107" s="13">
        <f t="shared" si="38"/>
        <v>0</v>
      </c>
      <c r="E107" s="13">
        <f t="shared" si="38"/>
        <v>0</v>
      </c>
      <c r="F107" s="13">
        <f t="shared" si="38"/>
        <v>975</v>
      </c>
      <c r="G107" s="13">
        <f t="shared" si="38"/>
        <v>0</v>
      </c>
      <c r="H107" s="13">
        <f t="shared" si="38"/>
        <v>0</v>
      </c>
      <c r="I107" s="8">
        <f t="shared" si="38"/>
        <v>0</v>
      </c>
      <c r="J107" s="33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</row>
    <row r="108" spans="1:43" ht="24" customHeight="1" x14ac:dyDescent="0.25">
      <c r="A108" s="12" t="s">
        <v>13</v>
      </c>
      <c r="B108" s="13">
        <f>+E108+F108+I108</f>
        <v>900</v>
      </c>
      <c r="C108" s="29">
        <v>0</v>
      </c>
      <c r="D108" s="29">
        <v>0</v>
      </c>
      <c r="E108" s="29">
        <v>0</v>
      </c>
      <c r="F108" s="29">
        <v>900</v>
      </c>
      <c r="G108" s="29">
        <v>0</v>
      </c>
      <c r="H108" s="29">
        <v>0</v>
      </c>
      <c r="I108" s="35">
        <v>0</v>
      </c>
      <c r="J108" s="33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</row>
    <row r="109" spans="1:43" ht="21.95" customHeight="1" x14ac:dyDescent="0.25">
      <c r="A109" s="12" t="s">
        <v>33</v>
      </c>
      <c r="B109" s="13">
        <f>+E109+F109+I109</f>
        <v>75</v>
      </c>
      <c r="C109" s="14">
        <v>0</v>
      </c>
      <c r="D109" s="14">
        <v>0</v>
      </c>
      <c r="E109" s="14">
        <v>0</v>
      </c>
      <c r="F109" s="14">
        <v>75</v>
      </c>
      <c r="G109" s="14">
        <v>0</v>
      </c>
      <c r="H109" s="14">
        <v>0</v>
      </c>
      <c r="I109" s="15">
        <v>0</v>
      </c>
      <c r="J109" s="33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</row>
    <row r="110" spans="1:43" ht="21.95" customHeight="1" x14ac:dyDescent="0.25">
      <c r="A110" s="11" t="s">
        <v>24</v>
      </c>
      <c r="B110" s="13">
        <f t="shared" ref="B110:I110" si="39">SUM(B111:B111)</f>
        <v>882</v>
      </c>
      <c r="C110" s="13">
        <f t="shared" si="39"/>
        <v>1</v>
      </c>
      <c r="D110" s="13">
        <f t="shared" si="39"/>
        <v>23</v>
      </c>
      <c r="E110" s="13">
        <f t="shared" si="39"/>
        <v>882</v>
      </c>
      <c r="F110" s="13">
        <f t="shared" si="39"/>
        <v>0</v>
      </c>
      <c r="G110" s="13">
        <f t="shared" si="39"/>
        <v>0</v>
      </c>
      <c r="H110" s="13">
        <f t="shared" si="39"/>
        <v>0</v>
      </c>
      <c r="I110" s="8">
        <f t="shared" si="39"/>
        <v>0</v>
      </c>
      <c r="J110" s="33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</row>
    <row r="111" spans="1:43" ht="21.95" customHeight="1" x14ac:dyDescent="0.25">
      <c r="A111" s="12" t="s">
        <v>33</v>
      </c>
      <c r="B111" s="13">
        <f>+E111+F111+I111</f>
        <v>882</v>
      </c>
      <c r="C111" s="29">
        <v>1</v>
      </c>
      <c r="D111" s="29">
        <v>23</v>
      </c>
      <c r="E111" s="29">
        <v>882</v>
      </c>
      <c r="F111" s="29">
        <v>0</v>
      </c>
      <c r="G111" s="29">
        <v>0</v>
      </c>
      <c r="H111" s="29">
        <v>0</v>
      </c>
      <c r="I111" s="35">
        <v>0</v>
      </c>
      <c r="J111" s="33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</row>
    <row r="112" spans="1:43" ht="21.95" customHeight="1" x14ac:dyDescent="0.25">
      <c r="A112" s="11" t="s">
        <v>25</v>
      </c>
      <c r="B112" s="13">
        <f>SUM(B113:B114)</f>
        <v>3498</v>
      </c>
      <c r="C112" s="13">
        <f t="shared" ref="C112:I112" si="40">SUM(C113:C114)</f>
        <v>0</v>
      </c>
      <c r="D112" s="13">
        <f t="shared" si="40"/>
        <v>0</v>
      </c>
      <c r="E112" s="13">
        <f t="shared" si="40"/>
        <v>0</v>
      </c>
      <c r="F112" s="13">
        <f t="shared" si="40"/>
        <v>3498</v>
      </c>
      <c r="G112" s="13">
        <f t="shared" si="40"/>
        <v>0</v>
      </c>
      <c r="H112" s="13">
        <f t="shared" si="40"/>
        <v>0</v>
      </c>
      <c r="I112" s="8">
        <f t="shared" si="40"/>
        <v>0</v>
      </c>
      <c r="J112" s="33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</row>
    <row r="113" spans="1:43" ht="21.95" customHeight="1" x14ac:dyDescent="0.25">
      <c r="A113" s="12" t="s">
        <v>13</v>
      </c>
      <c r="B113" s="13">
        <f>+E113+F113+I113</f>
        <v>2219</v>
      </c>
      <c r="C113" s="29">
        <v>0</v>
      </c>
      <c r="D113" s="29">
        <v>0</v>
      </c>
      <c r="E113" s="29">
        <v>0</v>
      </c>
      <c r="F113" s="29">
        <v>2219</v>
      </c>
      <c r="G113" s="29">
        <v>0</v>
      </c>
      <c r="H113" s="29">
        <v>0</v>
      </c>
      <c r="I113" s="35">
        <v>0</v>
      </c>
      <c r="J113" s="33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</row>
    <row r="114" spans="1:43" ht="21.95" customHeight="1" x14ac:dyDescent="0.25">
      <c r="A114" s="12" t="s">
        <v>33</v>
      </c>
      <c r="B114" s="13">
        <f>+E114+F114+I114</f>
        <v>1279</v>
      </c>
      <c r="C114" s="14">
        <v>0</v>
      </c>
      <c r="D114" s="14">
        <v>0</v>
      </c>
      <c r="E114" s="14">
        <v>0</v>
      </c>
      <c r="F114" s="14">
        <v>1279</v>
      </c>
      <c r="G114" s="14">
        <v>0</v>
      </c>
      <c r="H114" s="14">
        <v>0</v>
      </c>
      <c r="I114" s="15">
        <v>0</v>
      </c>
      <c r="J114" s="33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</row>
    <row r="115" spans="1:43" ht="21.95" customHeight="1" x14ac:dyDescent="0.25">
      <c r="A115" s="11" t="s">
        <v>17</v>
      </c>
      <c r="B115" s="13">
        <f>SUM(B116:B117)</f>
        <v>667</v>
      </c>
      <c r="C115" s="13">
        <f t="shared" ref="C115:I115" si="41">SUM(C116:C117)</f>
        <v>3</v>
      </c>
      <c r="D115" s="13">
        <f t="shared" si="41"/>
        <v>3</v>
      </c>
      <c r="E115" s="13">
        <f t="shared" si="41"/>
        <v>385</v>
      </c>
      <c r="F115" s="13">
        <f t="shared" si="41"/>
        <v>177</v>
      </c>
      <c r="G115" s="13">
        <f t="shared" si="41"/>
        <v>3</v>
      </c>
      <c r="H115" s="13">
        <f t="shared" si="41"/>
        <v>3</v>
      </c>
      <c r="I115" s="8">
        <f t="shared" si="41"/>
        <v>105</v>
      </c>
      <c r="J115" s="33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</row>
    <row r="116" spans="1:43" ht="24" customHeight="1" x14ac:dyDescent="0.25">
      <c r="A116" s="12" t="s">
        <v>13</v>
      </c>
      <c r="B116" s="13">
        <f>+E116+F116+I116</f>
        <v>120</v>
      </c>
      <c r="C116" s="29">
        <v>1</v>
      </c>
      <c r="D116" s="29">
        <v>1</v>
      </c>
      <c r="E116" s="29">
        <v>73</v>
      </c>
      <c r="F116" s="29">
        <v>37</v>
      </c>
      <c r="G116" s="29">
        <v>2</v>
      </c>
      <c r="H116" s="29">
        <v>2</v>
      </c>
      <c r="I116" s="35">
        <v>10</v>
      </c>
      <c r="J116" s="3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</row>
    <row r="117" spans="1:43" ht="21.95" customHeight="1" x14ac:dyDescent="0.25">
      <c r="A117" s="12" t="s">
        <v>33</v>
      </c>
      <c r="B117" s="13">
        <f>+E117+F117+I117</f>
        <v>547</v>
      </c>
      <c r="C117" s="14">
        <v>2</v>
      </c>
      <c r="D117" s="14">
        <v>2</v>
      </c>
      <c r="E117" s="14">
        <v>312</v>
      </c>
      <c r="F117" s="14">
        <v>140</v>
      </c>
      <c r="G117" s="14">
        <v>1</v>
      </c>
      <c r="H117" s="14">
        <v>1</v>
      </c>
      <c r="I117" s="15">
        <v>95</v>
      </c>
      <c r="J117" s="3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</row>
    <row r="118" spans="1:43" ht="21" customHeight="1" x14ac:dyDescent="0.25">
      <c r="A118" s="11" t="s">
        <v>41</v>
      </c>
      <c r="B118" s="13">
        <f>SUM(B119:B120)</f>
        <v>494</v>
      </c>
      <c r="C118" s="13">
        <f t="shared" ref="C118:I118" si="42">SUM(C119:C120)</f>
        <v>0</v>
      </c>
      <c r="D118" s="13">
        <f t="shared" si="42"/>
        <v>0</v>
      </c>
      <c r="E118" s="13">
        <f t="shared" si="42"/>
        <v>0</v>
      </c>
      <c r="F118" s="13">
        <f t="shared" si="42"/>
        <v>0</v>
      </c>
      <c r="G118" s="13">
        <f t="shared" si="42"/>
        <v>2</v>
      </c>
      <c r="H118" s="13">
        <f t="shared" si="42"/>
        <v>26</v>
      </c>
      <c r="I118" s="8">
        <f t="shared" si="42"/>
        <v>494</v>
      </c>
      <c r="J118" s="3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</row>
    <row r="119" spans="1:43" ht="21.75" customHeight="1" x14ac:dyDescent="0.25">
      <c r="A119" s="12" t="s">
        <v>13</v>
      </c>
      <c r="B119" s="13">
        <f>+E119+F119+I119</f>
        <v>310</v>
      </c>
      <c r="C119" s="29">
        <v>0</v>
      </c>
      <c r="D119" s="29">
        <v>0</v>
      </c>
      <c r="E119" s="29">
        <v>0</v>
      </c>
      <c r="F119" s="29">
        <v>0</v>
      </c>
      <c r="G119" s="29">
        <v>1</v>
      </c>
      <c r="H119" s="29">
        <v>1</v>
      </c>
      <c r="I119" s="35">
        <v>310</v>
      </c>
      <c r="J119" s="3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</row>
    <row r="120" spans="1:43" ht="21.75" customHeight="1" x14ac:dyDescent="0.25">
      <c r="A120" s="12" t="s">
        <v>33</v>
      </c>
      <c r="B120" s="13">
        <f>+E120+F120+I120</f>
        <v>184</v>
      </c>
      <c r="C120" s="14">
        <v>0</v>
      </c>
      <c r="D120" s="14">
        <v>0</v>
      </c>
      <c r="E120" s="14">
        <v>0</v>
      </c>
      <c r="F120" s="14">
        <v>0</v>
      </c>
      <c r="G120" s="14">
        <v>1</v>
      </c>
      <c r="H120" s="14">
        <v>25</v>
      </c>
      <c r="I120" s="15">
        <v>184</v>
      </c>
      <c r="J120" s="3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</row>
    <row r="121" spans="1:43" ht="21" customHeight="1" x14ac:dyDescent="0.25">
      <c r="A121" s="11" t="s">
        <v>51</v>
      </c>
      <c r="B121" s="13">
        <f>SUM(B122:B123)</f>
        <v>1620</v>
      </c>
      <c r="C121" s="13">
        <f t="shared" ref="C121:I121" si="43">SUM(C122:C123)</f>
        <v>6</v>
      </c>
      <c r="D121" s="13">
        <f t="shared" si="43"/>
        <v>6</v>
      </c>
      <c r="E121" s="13">
        <f t="shared" si="43"/>
        <v>1151</v>
      </c>
      <c r="F121" s="13">
        <f t="shared" si="43"/>
        <v>105</v>
      </c>
      <c r="G121" s="13">
        <f t="shared" si="43"/>
        <v>2</v>
      </c>
      <c r="H121" s="13">
        <f t="shared" si="43"/>
        <v>3</v>
      </c>
      <c r="I121" s="8">
        <f t="shared" si="43"/>
        <v>364</v>
      </c>
      <c r="J121" s="3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</row>
    <row r="122" spans="1:43" ht="21.75" customHeight="1" x14ac:dyDescent="0.25">
      <c r="A122" s="12" t="s">
        <v>13</v>
      </c>
      <c r="B122" s="13">
        <f>+E122+F122+I122</f>
        <v>286</v>
      </c>
      <c r="C122" s="29">
        <v>2</v>
      </c>
      <c r="D122" s="29">
        <v>2</v>
      </c>
      <c r="E122" s="29">
        <v>201</v>
      </c>
      <c r="F122" s="29">
        <v>85</v>
      </c>
      <c r="G122" s="29">
        <v>0</v>
      </c>
      <c r="H122" s="29">
        <v>0</v>
      </c>
      <c r="I122" s="35">
        <v>0</v>
      </c>
      <c r="J122" s="3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</row>
    <row r="123" spans="1:43" ht="21.75" customHeight="1" x14ac:dyDescent="0.25">
      <c r="A123" s="12" t="s">
        <v>33</v>
      </c>
      <c r="B123" s="13">
        <f>+E123+F123+I123</f>
        <v>1334</v>
      </c>
      <c r="C123" s="29">
        <v>4</v>
      </c>
      <c r="D123" s="29">
        <v>4</v>
      </c>
      <c r="E123" s="29">
        <v>950</v>
      </c>
      <c r="F123" s="29">
        <v>20</v>
      </c>
      <c r="G123" s="29">
        <v>2</v>
      </c>
      <c r="H123" s="29">
        <v>3</v>
      </c>
      <c r="I123" s="35">
        <v>364</v>
      </c>
      <c r="J123" s="3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</row>
    <row r="124" spans="1:43" ht="23.1" customHeight="1" x14ac:dyDescent="0.25">
      <c r="A124" s="9" t="s">
        <v>26</v>
      </c>
      <c r="B124" s="13">
        <f t="shared" ref="B124:I124" si="44">+B125+B150</f>
        <v>311425</v>
      </c>
      <c r="C124" s="13">
        <f t="shared" si="44"/>
        <v>2419</v>
      </c>
      <c r="D124" s="13">
        <f t="shared" si="44"/>
        <v>2703</v>
      </c>
      <c r="E124" s="13">
        <f t="shared" si="44"/>
        <v>138986</v>
      </c>
      <c r="F124" s="13">
        <f t="shared" si="44"/>
        <v>150299</v>
      </c>
      <c r="G124" s="13">
        <f t="shared" si="44"/>
        <v>1025</v>
      </c>
      <c r="H124" s="13">
        <f t="shared" si="44"/>
        <v>1401</v>
      </c>
      <c r="I124" s="8">
        <f t="shared" si="44"/>
        <v>22140</v>
      </c>
      <c r="J124" s="3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</row>
    <row r="125" spans="1:43" ht="23.1" customHeight="1" x14ac:dyDescent="0.25">
      <c r="A125" s="10" t="s">
        <v>27</v>
      </c>
      <c r="B125" s="13">
        <f>B126+B129+B132+B135+B138+B141+B144+B147</f>
        <v>93681</v>
      </c>
      <c r="C125" s="13">
        <f t="shared" ref="C125:I125" si="45">C126+C129+C132+C135+C138+C141+C144+C147</f>
        <v>867</v>
      </c>
      <c r="D125" s="13">
        <f t="shared" si="45"/>
        <v>1059</v>
      </c>
      <c r="E125" s="13">
        <f t="shared" si="45"/>
        <v>52172</v>
      </c>
      <c r="F125" s="13">
        <f t="shared" si="45"/>
        <v>28298</v>
      </c>
      <c r="G125" s="13">
        <f t="shared" si="45"/>
        <v>611</v>
      </c>
      <c r="H125" s="13">
        <f t="shared" si="45"/>
        <v>965</v>
      </c>
      <c r="I125" s="8">
        <f t="shared" si="45"/>
        <v>13211</v>
      </c>
      <c r="J125" s="3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</row>
    <row r="126" spans="1:43" ht="24" customHeight="1" x14ac:dyDescent="0.25">
      <c r="A126" s="11" t="s">
        <v>12</v>
      </c>
      <c r="B126" s="13">
        <f t="shared" ref="B126:I126" si="46">SUM(B127:B128)</f>
        <v>55915</v>
      </c>
      <c r="C126" s="13">
        <f t="shared" si="46"/>
        <v>808</v>
      </c>
      <c r="D126" s="13">
        <f t="shared" si="46"/>
        <v>808</v>
      </c>
      <c r="E126" s="13">
        <f t="shared" si="46"/>
        <v>36251</v>
      </c>
      <c r="F126" s="13">
        <f t="shared" si="46"/>
        <v>13553</v>
      </c>
      <c r="G126" s="13">
        <f t="shared" si="46"/>
        <v>544</v>
      </c>
      <c r="H126" s="13">
        <f t="shared" si="46"/>
        <v>544</v>
      </c>
      <c r="I126" s="8">
        <f t="shared" si="46"/>
        <v>6111</v>
      </c>
      <c r="J126" s="33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</row>
    <row r="127" spans="1:43" ht="23.1" customHeight="1" x14ac:dyDescent="0.25">
      <c r="A127" s="12" t="s">
        <v>13</v>
      </c>
      <c r="B127" s="19">
        <f>+E127+F127+I127</f>
        <v>28086</v>
      </c>
      <c r="C127" s="38">
        <v>396</v>
      </c>
      <c r="D127" s="39">
        <v>396</v>
      </c>
      <c r="E127" s="38">
        <v>18760</v>
      </c>
      <c r="F127" s="39">
        <v>4683</v>
      </c>
      <c r="G127" s="38">
        <v>395</v>
      </c>
      <c r="H127" s="38">
        <v>395</v>
      </c>
      <c r="I127" s="39">
        <v>4643</v>
      </c>
      <c r="J127" s="33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</row>
    <row r="128" spans="1:43" ht="23.1" customHeight="1" x14ac:dyDescent="0.25">
      <c r="A128" s="12" t="s">
        <v>33</v>
      </c>
      <c r="B128" s="13">
        <f>+E128+F128+I128</f>
        <v>27829</v>
      </c>
      <c r="C128" s="14">
        <v>412</v>
      </c>
      <c r="D128" s="14">
        <v>412</v>
      </c>
      <c r="E128" s="14">
        <v>17491</v>
      </c>
      <c r="F128" s="14">
        <v>8870</v>
      </c>
      <c r="G128" s="14">
        <v>149</v>
      </c>
      <c r="H128" s="14">
        <v>149</v>
      </c>
      <c r="I128" s="15">
        <v>1468</v>
      </c>
      <c r="J128" s="33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</row>
    <row r="129" spans="1:43" ht="24" customHeight="1" x14ac:dyDescent="0.25">
      <c r="A129" s="11" t="s">
        <v>20</v>
      </c>
      <c r="B129" s="13">
        <f t="shared" ref="B129:I129" si="47">SUM(B130:B131)</f>
        <v>3878</v>
      </c>
      <c r="C129" s="13">
        <f t="shared" si="47"/>
        <v>24</v>
      </c>
      <c r="D129" s="13">
        <f t="shared" si="47"/>
        <v>48</v>
      </c>
      <c r="E129" s="13">
        <f t="shared" si="47"/>
        <v>2555</v>
      </c>
      <c r="F129" s="13">
        <f t="shared" si="47"/>
        <v>1065</v>
      </c>
      <c r="G129" s="13">
        <f t="shared" si="47"/>
        <v>29</v>
      </c>
      <c r="H129" s="13">
        <f t="shared" si="47"/>
        <v>58</v>
      </c>
      <c r="I129" s="8">
        <f t="shared" si="47"/>
        <v>258</v>
      </c>
      <c r="J129" s="33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</row>
    <row r="130" spans="1:43" ht="23.1" customHeight="1" x14ac:dyDescent="0.25">
      <c r="A130" s="12" t="s">
        <v>13</v>
      </c>
      <c r="B130" s="18">
        <f>+E130+F130+I130</f>
        <v>1471</v>
      </c>
      <c r="C130" s="38">
        <v>5</v>
      </c>
      <c r="D130" s="39">
        <v>10</v>
      </c>
      <c r="E130" s="38">
        <v>888</v>
      </c>
      <c r="F130" s="39">
        <v>357</v>
      </c>
      <c r="G130" s="38">
        <v>26</v>
      </c>
      <c r="H130" s="38">
        <v>52</v>
      </c>
      <c r="I130" s="39">
        <v>226</v>
      </c>
      <c r="J130" s="33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</row>
    <row r="131" spans="1:43" ht="23.1" customHeight="1" x14ac:dyDescent="0.25">
      <c r="A131" s="12" t="s">
        <v>33</v>
      </c>
      <c r="B131" s="13">
        <f>+E131+F131+I131</f>
        <v>2407</v>
      </c>
      <c r="C131" s="14">
        <v>19</v>
      </c>
      <c r="D131" s="15">
        <v>38</v>
      </c>
      <c r="E131" s="15">
        <v>1667</v>
      </c>
      <c r="F131" s="15">
        <v>708</v>
      </c>
      <c r="G131" s="15">
        <v>3</v>
      </c>
      <c r="H131" s="15">
        <v>6</v>
      </c>
      <c r="I131" s="15">
        <v>32</v>
      </c>
      <c r="J131" s="33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</row>
    <row r="132" spans="1:43" ht="24" customHeight="1" x14ac:dyDescent="0.25">
      <c r="A132" s="11" t="s">
        <v>34</v>
      </c>
      <c r="B132" s="13">
        <f t="shared" ref="B132:I132" si="48">SUM(B133:B134)</f>
        <v>13199</v>
      </c>
      <c r="C132" s="13">
        <f t="shared" si="48"/>
        <v>20</v>
      </c>
      <c r="D132" s="13">
        <f t="shared" si="48"/>
        <v>107</v>
      </c>
      <c r="E132" s="13">
        <f t="shared" si="48"/>
        <v>3536</v>
      </c>
      <c r="F132" s="13">
        <f t="shared" si="48"/>
        <v>6616</v>
      </c>
      <c r="G132" s="13">
        <f t="shared" si="48"/>
        <v>31</v>
      </c>
      <c r="H132" s="13">
        <f t="shared" si="48"/>
        <v>349</v>
      </c>
      <c r="I132" s="8">
        <f t="shared" si="48"/>
        <v>3047</v>
      </c>
      <c r="J132" s="33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</row>
    <row r="133" spans="1:43" ht="23.1" customHeight="1" x14ac:dyDescent="0.25">
      <c r="A133" s="12" t="s">
        <v>13</v>
      </c>
      <c r="B133" s="13">
        <f>+E133+F133+I133</f>
        <v>8025</v>
      </c>
      <c r="C133" s="38">
        <v>15</v>
      </c>
      <c r="D133" s="39">
        <v>87</v>
      </c>
      <c r="E133" s="38">
        <v>3226</v>
      </c>
      <c r="F133" s="39">
        <v>2620</v>
      </c>
      <c r="G133" s="38">
        <v>20</v>
      </c>
      <c r="H133" s="38">
        <v>145</v>
      </c>
      <c r="I133" s="39">
        <v>2179</v>
      </c>
      <c r="J133" s="33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</row>
    <row r="134" spans="1:43" ht="23.1" customHeight="1" x14ac:dyDescent="0.25">
      <c r="A134" s="12" t="s">
        <v>33</v>
      </c>
      <c r="B134" s="13">
        <f>+E134+F134+I134</f>
        <v>5174</v>
      </c>
      <c r="C134" s="14">
        <v>5</v>
      </c>
      <c r="D134" s="14">
        <v>20</v>
      </c>
      <c r="E134" s="14">
        <v>310</v>
      </c>
      <c r="F134" s="14">
        <v>3996</v>
      </c>
      <c r="G134" s="14">
        <v>11</v>
      </c>
      <c r="H134" s="14">
        <v>204</v>
      </c>
      <c r="I134" s="15">
        <v>868</v>
      </c>
      <c r="J134" s="33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</row>
    <row r="135" spans="1:43" ht="23.1" customHeight="1" x14ac:dyDescent="0.25">
      <c r="A135" s="11" t="s">
        <v>14</v>
      </c>
      <c r="B135" s="13">
        <f t="shared" ref="B135:I135" si="49">SUM(B136:B137)</f>
        <v>17301</v>
      </c>
      <c r="C135" s="13">
        <f t="shared" si="49"/>
        <v>12</v>
      </c>
      <c r="D135" s="13">
        <f t="shared" si="49"/>
        <v>81</v>
      </c>
      <c r="E135" s="13">
        <f t="shared" si="49"/>
        <v>8780</v>
      </c>
      <c r="F135" s="13">
        <f t="shared" si="49"/>
        <v>4775</v>
      </c>
      <c r="G135" s="13">
        <f t="shared" si="49"/>
        <v>5</v>
      </c>
      <c r="H135" s="13">
        <f t="shared" si="49"/>
        <v>12</v>
      </c>
      <c r="I135" s="8">
        <f t="shared" si="49"/>
        <v>3746</v>
      </c>
      <c r="J135" s="33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</row>
    <row r="136" spans="1:43" ht="23.1" customHeight="1" x14ac:dyDescent="0.25">
      <c r="A136" s="12" t="s">
        <v>13</v>
      </c>
      <c r="B136" s="13">
        <f>+E136+F136+I136</f>
        <v>6522</v>
      </c>
      <c r="C136" s="38">
        <v>9</v>
      </c>
      <c r="D136" s="39">
        <v>68</v>
      </c>
      <c r="E136" s="38">
        <v>4269</v>
      </c>
      <c r="F136" s="39">
        <v>2096</v>
      </c>
      <c r="G136" s="38">
        <v>2</v>
      </c>
      <c r="H136" s="38">
        <v>8</v>
      </c>
      <c r="I136" s="39">
        <v>157</v>
      </c>
      <c r="J136" s="33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</row>
    <row r="137" spans="1:43" ht="21.95" customHeight="1" x14ac:dyDescent="0.25">
      <c r="A137" s="12" t="s">
        <v>33</v>
      </c>
      <c r="B137" s="13">
        <f>+E137+F137+I137</f>
        <v>10779</v>
      </c>
      <c r="C137" s="14">
        <v>3</v>
      </c>
      <c r="D137" s="14">
        <v>13</v>
      </c>
      <c r="E137" s="14">
        <v>4511</v>
      </c>
      <c r="F137" s="14">
        <v>2679</v>
      </c>
      <c r="G137" s="14">
        <v>3</v>
      </c>
      <c r="H137" s="14">
        <v>4</v>
      </c>
      <c r="I137" s="15">
        <v>3589</v>
      </c>
      <c r="J137" s="33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</row>
    <row r="138" spans="1:43" ht="21.95" customHeight="1" x14ac:dyDescent="0.25">
      <c r="A138" s="11" t="s">
        <v>15</v>
      </c>
      <c r="B138" s="13">
        <f>SUM(B139:B140)</f>
        <v>1076</v>
      </c>
      <c r="C138" s="13">
        <f t="shared" ref="C138:I138" si="50">SUM(C139:C140)</f>
        <v>0</v>
      </c>
      <c r="D138" s="13">
        <f t="shared" si="50"/>
        <v>0</v>
      </c>
      <c r="E138" s="13">
        <f t="shared" si="50"/>
        <v>0</v>
      </c>
      <c r="F138" s="13">
        <f t="shared" si="50"/>
        <v>1062</v>
      </c>
      <c r="G138" s="13">
        <f t="shared" si="50"/>
        <v>1</v>
      </c>
      <c r="H138" s="13">
        <f t="shared" si="50"/>
        <v>1</v>
      </c>
      <c r="I138" s="8">
        <f t="shared" si="50"/>
        <v>14</v>
      </c>
      <c r="J138" s="33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</row>
    <row r="139" spans="1:43" ht="18.75" customHeight="1" x14ac:dyDescent="0.25">
      <c r="A139" s="12" t="s">
        <v>13</v>
      </c>
      <c r="B139" s="13">
        <f>+E139+F139+I139</f>
        <v>450</v>
      </c>
      <c r="C139" s="38">
        <v>0</v>
      </c>
      <c r="D139" s="39">
        <v>0</v>
      </c>
      <c r="E139" s="38">
        <v>0</v>
      </c>
      <c r="F139" s="39">
        <v>450</v>
      </c>
      <c r="G139" s="38">
        <v>0</v>
      </c>
      <c r="H139" s="38">
        <v>0</v>
      </c>
      <c r="I139" s="39">
        <v>0</v>
      </c>
      <c r="J139" s="33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</row>
    <row r="140" spans="1:43" ht="18.75" customHeight="1" x14ac:dyDescent="0.25">
      <c r="A140" s="12" t="s">
        <v>33</v>
      </c>
      <c r="B140" s="13">
        <f>+E140+F140+I140</f>
        <v>626</v>
      </c>
      <c r="C140" s="28">
        <v>0</v>
      </c>
      <c r="D140" s="28">
        <v>0</v>
      </c>
      <c r="E140" s="28">
        <v>0</v>
      </c>
      <c r="F140" s="28">
        <v>612</v>
      </c>
      <c r="G140" s="28">
        <v>1</v>
      </c>
      <c r="H140" s="28">
        <v>1</v>
      </c>
      <c r="I140" s="41">
        <v>14</v>
      </c>
      <c r="J140" s="33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</row>
    <row r="141" spans="1:43" ht="21.95" customHeight="1" x14ac:dyDescent="0.25">
      <c r="A141" s="11" t="s">
        <v>28</v>
      </c>
      <c r="B141" s="13">
        <f>SUM(B142:B143)</f>
        <v>287</v>
      </c>
      <c r="C141" s="13">
        <f t="shared" ref="C141:I141" si="51">SUM(C142:C143)</f>
        <v>0</v>
      </c>
      <c r="D141" s="13">
        <f t="shared" si="51"/>
        <v>0</v>
      </c>
      <c r="E141" s="13">
        <f t="shared" si="51"/>
        <v>0</v>
      </c>
      <c r="F141" s="13">
        <f t="shared" si="51"/>
        <v>252</v>
      </c>
      <c r="G141" s="13">
        <f t="shared" si="51"/>
        <v>1</v>
      </c>
      <c r="H141" s="13">
        <f t="shared" si="51"/>
        <v>1</v>
      </c>
      <c r="I141" s="8">
        <f t="shared" si="51"/>
        <v>35</v>
      </c>
      <c r="J141" s="33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</row>
    <row r="142" spans="1:43" ht="19.5" customHeight="1" x14ac:dyDescent="0.25">
      <c r="A142" s="12" t="s">
        <v>13</v>
      </c>
      <c r="B142" s="13">
        <f>+E142+F142+I142</f>
        <v>252</v>
      </c>
      <c r="C142" s="38">
        <v>0</v>
      </c>
      <c r="D142" s="39">
        <v>0</v>
      </c>
      <c r="E142" s="38">
        <v>0</v>
      </c>
      <c r="F142" s="39">
        <v>252</v>
      </c>
      <c r="G142" s="38">
        <v>0</v>
      </c>
      <c r="H142" s="38">
        <v>0</v>
      </c>
      <c r="I142" s="39">
        <v>0</v>
      </c>
      <c r="J142" s="33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</row>
    <row r="143" spans="1:43" ht="19.5" customHeight="1" x14ac:dyDescent="0.25">
      <c r="A143" s="12" t="s">
        <v>33</v>
      </c>
      <c r="B143" s="13">
        <f>+E143+F143+I143</f>
        <v>35</v>
      </c>
      <c r="C143" s="38">
        <v>0</v>
      </c>
      <c r="D143" s="39">
        <v>0</v>
      </c>
      <c r="E143" s="38">
        <v>0</v>
      </c>
      <c r="F143" s="39">
        <v>0</v>
      </c>
      <c r="G143" s="38">
        <v>1</v>
      </c>
      <c r="H143" s="38">
        <v>1</v>
      </c>
      <c r="I143" s="39">
        <v>35</v>
      </c>
      <c r="J143" s="33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</row>
    <row r="144" spans="1:43" ht="21.95" customHeight="1" x14ac:dyDescent="0.25">
      <c r="A144" s="11" t="s">
        <v>16</v>
      </c>
      <c r="B144" s="13">
        <f>SUM(B145:B146)</f>
        <v>776</v>
      </c>
      <c r="C144" s="13">
        <f t="shared" ref="C144:I144" si="52">SUM(C145:C146)</f>
        <v>1</v>
      </c>
      <c r="D144" s="13">
        <f t="shared" si="52"/>
        <v>8</v>
      </c>
      <c r="E144" s="13">
        <f t="shared" si="52"/>
        <v>189</v>
      </c>
      <c r="F144" s="13">
        <f t="shared" si="52"/>
        <v>587</v>
      </c>
      <c r="G144" s="13">
        <f t="shared" si="52"/>
        <v>0</v>
      </c>
      <c r="H144" s="13">
        <f t="shared" si="52"/>
        <v>0</v>
      </c>
      <c r="I144" s="8">
        <f t="shared" si="52"/>
        <v>0</v>
      </c>
      <c r="J144" s="33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</row>
    <row r="145" spans="1:43" ht="18.75" customHeight="1" x14ac:dyDescent="0.25">
      <c r="A145" s="12" t="s">
        <v>13</v>
      </c>
      <c r="B145" s="13">
        <f>+E145+F145+I145</f>
        <v>534</v>
      </c>
      <c r="C145" s="38">
        <v>1</v>
      </c>
      <c r="D145" s="39">
        <v>8</v>
      </c>
      <c r="E145" s="38">
        <v>189</v>
      </c>
      <c r="F145" s="39">
        <v>345</v>
      </c>
      <c r="G145" s="38">
        <v>0</v>
      </c>
      <c r="H145" s="38">
        <v>0</v>
      </c>
      <c r="I145" s="39">
        <v>0</v>
      </c>
      <c r="J145" s="33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</row>
    <row r="146" spans="1:43" ht="18.75" customHeight="1" x14ac:dyDescent="0.25">
      <c r="A146" s="12" t="s">
        <v>33</v>
      </c>
      <c r="B146" s="13">
        <f>+E146+F146+I146</f>
        <v>242</v>
      </c>
      <c r="C146" s="28">
        <v>0</v>
      </c>
      <c r="D146" s="28">
        <v>0</v>
      </c>
      <c r="E146" s="28">
        <v>0</v>
      </c>
      <c r="F146" s="28">
        <v>242</v>
      </c>
      <c r="G146" s="28">
        <v>0</v>
      </c>
      <c r="H146" s="28">
        <v>0</v>
      </c>
      <c r="I146" s="41">
        <v>0</v>
      </c>
      <c r="J146" s="33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</row>
    <row r="147" spans="1:43" ht="21.95" customHeight="1" x14ac:dyDescent="0.25">
      <c r="A147" s="11" t="s">
        <v>42</v>
      </c>
      <c r="B147" s="13">
        <f>SUM(B148:B149)</f>
        <v>1249</v>
      </c>
      <c r="C147" s="13">
        <f t="shared" ref="C147:I147" si="53">SUM(C148:C149)</f>
        <v>2</v>
      </c>
      <c r="D147" s="13">
        <f t="shared" si="53"/>
        <v>7</v>
      </c>
      <c r="E147" s="13">
        <f t="shared" si="53"/>
        <v>861</v>
      </c>
      <c r="F147" s="13">
        <f t="shared" si="53"/>
        <v>388</v>
      </c>
      <c r="G147" s="13">
        <f t="shared" si="53"/>
        <v>0</v>
      </c>
      <c r="H147" s="13">
        <f t="shared" si="53"/>
        <v>0</v>
      </c>
      <c r="I147" s="8">
        <f t="shared" si="53"/>
        <v>0</v>
      </c>
      <c r="J147" s="33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</row>
    <row r="148" spans="1:43" ht="19.5" customHeight="1" x14ac:dyDescent="0.25">
      <c r="A148" s="12" t="s">
        <v>13</v>
      </c>
      <c r="B148" s="13">
        <f>+E148+F148+I148</f>
        <v>861</v>
      </c>
      <c r="C148" s="38">
        <v>2</v>
      </c>
      <c r="D148" s="39">
        <v>7</v>
      </c>
      <c r="E148" s="38">
        <v>861</v>
      </c>
      <c r="F148" s="39">
        <v>0</v>
      </c>
      <c r="G148" s="38">
        <v>0</v>
      </c>
      <c r="H148" s="38">
        <v>0</v>
      </c>
      <c r="I148" s="39">
        <v>0</v>
      </c>
      <c r="J148" s="33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</row>
    <row r="149" spans="1:43" ht="19.5" customHeight="1" x14ac:dyDescent="0.25">
      <c r="A149" s="12" t="s">
        <v>33</v>
      </c>
      <c r="B149" s="13">
        <f>+E149+F149+I149</f>
        <v>388</v>
      </c>
      <c r="C149" s="38">
        <v>0</v>
      </c>
      <c r="D149" s="39">
        <v>0</v>
      </c>
      <c r="E149" s="38">
        <v>0</v>
      </c>
      <c r="F149" s="39">
        <v>388</v>
      </c>
      <c r="G149" s="38">
        <v>0</v>
      </c>
      <c r="H149" s="38">
        <v>0</v>
      </c>
      <c r="I149" s="39">
        <v>0</v>
      </c>
      <c r="J149" s="33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</row>
    <row r="150" spans="1:43" ht="24.75" customHeight="1" x14ac:dyDescent="0.25">
      <c r="A150" s="10" t="s">
        <v>29</v>
      </c>
      <c r="B150" s="13">
        <f t="shared" ref="B150:I150" si="54">B151+B154+B156+B158+B174+B165+B171+B177+B180+B168+B161</f>
        <v>217744</v>
      </c>
      <c r="C150" s="13">
        <f t="shared" si="54"/>
        <v>1552</v>
      </c>
      <c r="D150" s="13">
        <f t="shared" si="54"/>
        <v>1644</v>
      </c>
      <c r="E150" s="13">
        <f t="shared" si="54"/>
        <v>86814</v>
      </c>
      <c r="F150" s="13">
        <f t="shared" si="54"/>
        <v>122001</v>
      </c>
      <c r="G150" s="13">
        <f t="shared" si="54"/>
        <v>414</v>
      </c>
      <c r="H150" s="13">
        <f t="shared" si="54"/>
        <v>436</v>
      </c>
      <c r="I150" s="8">
        <f t="shared" si="54"/>
        <v>8929</v>
      </c>
      <c r="J150" s="33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</row>
    <row r="151" spans="1:43" ht="21" customHeight="1" x14ac:dyDescent="0.25">
      <c r="A151" s="11" t="s">
        <v>12</v>
      </c>
      <c r="B151" s="13">
        <f t="shared" ref="B151:I151" si="55">SUM(B152:B153)</f>
        <v>119192</v>
      </c>
      <c r="C151" s="13">
        <f t="shared" si="55"/>
        <v>1524</v>
      </c>
      <c r="D151" s="13">
        <f t="shared" si="55"/>
        <v>1524</v>
      </c>
      <c r="E151" s="13">
        <f t="shared" si="55"/>
        <v>69002</v>
      </c>
      <c r="F151" s="13">
        <f t="shared" si="55"/>
        <v>42256</v>
      </c>
      <c r="G151" s="13">
        <f t="shared" si="55"/>
        <v>405</v>
      </c>
      <c r="H151" s="13">
        <f t="shared" si="55"/>
        <v>405</v>
      </c>
      <c r="I151" s="8">
        <f t="shared" si="55"/>
        <v>7934</v>
      </c>
      <c r="J151" s="33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</row>
    <row r="152" spans="1:43" ht="21.95" customHeight="1" x14ac:dyDescent="0.25">
      <c r="A152" s="12" t="s">
        <v>13</v>
      </c>
      <c r="B152" s="13">
        <f>+E152+F152+I152</f>
        <v>64197</v>
      </c>
      <c r="C152" s="29">
        <v>1004</v>
      </c>
      <c r="D152" s="29">
        <v>1004</v>
      </c>
      <c r="E152" s="29">
        <v>43358</v>
      </c>
      <c r="F152" s="29">
        <v>12905</v>
      </c>
      <c r="G152" s="29">
        <v>405</v>
      </c>
      <c r="H152" s="29">
        <v>405</v>
      </c>
      <c r="I152" s="35">
        <v>7934</v>
      </c>
      <c r="J152" s="33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</row>
    <row r="153" spans="1:43" ht="21.95" customHeight="1" x14ac:dyDescent="0.25">
      <c r="A153" s="12" t="s">
        <v>33</v>
      </c>
      <c r="B153" s="13">
        <f>+E153+F153+I153</f>
        <v>54995</v>
      </c>
      <c r="C153" s="14">
        <v>520</v>
      </c>
      <c r="D153" s="14">
        <v>520</v>
      </c>
      <c r="E153" s="14">
        <v>25644</v>
      </c>
      <c r="F153" s="14">
        <v>29351</v>
      </c>
      <c r="G153" s="14">
        <v>0</v>
      </c>
      <c r="H153" s="14">
        <v>0</v>
      </c>
      <c r="I153" s="15">
        <v>0</v>
      </c>
      <c r="J153" s="33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</row>
    <row r="154" spans="1:43" ht="21" customHeight="1" x14ac:dyDescent="0.25">
      <c r="A154" s="11" t="s">
        <v>20</v>
      </c>
      <c r="B154" s="13">
        <f t="shared" ref="B154:I154" si="56">SUM(B155:B155)</f>
        <v>18</v>
      </c>
      <c r="C154" s="13">
        <f t="shared" si="56"/>
        <v>0</v>
      </c>
      <c r="D154" s="13">
        <f t="shared" si="56"/>
        <v>0</v>
      </c>
      <c r="E154" s="13">
        <f t="shared" si="56"/>
        <v>0</v>
      </c>
      <c r="F154" s="13">
        <f t="shared" si="56"/>
        <v>0</v>
      </c>
      <c r="G154" s="13">
        <f t="shared" si="56"/>
        <v>3</v>
      </c>
      <c r="H154" s="13">
        <f t="shared" si="56"/>
        <v>6</v>
      </c>
      <c r="I154" s="8">
        <f t="shared" si="56"/>
        <v>18</v>
      </c>
      <c r="J154" s="33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</row>
    <row r="155" spans="1:43" ht="21.95" customHeight="1" x14ac:dyDescent="0.25">
      <c r="A155" s="12" t="s">
        <v>13</v>
      </c>
      <c r="B155" s="13">
        <f>+E155+F155+I155</f>
        <v>18</v>
      </c>
      <c r="C155" s="29">
        <v>0</v>
      </c>
      <c r="D155" s="35">
        <v>0</v>
      </c>
      <c r="E155" s="29">
        <v>0</v>
      </c>
      <c r="F155" s="35">
        <v>0</v>
      </c>
      <c r="G155" s="29">
        <v>3</v>
      </c>
      <c r="H155" s="29">
        <v>6</v>
      </c>
      <c r="I155" s="35">
        <v>18</v>
      </c>
      <c r="J155" s="33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</row>
    <row r="156" spans="1:43" ht="21" customHeight="1" x14ac:dyDescent="0.25">
      <c r="A156" s="11" t="s">
        <v>34</v>
      </c>
      <c r="B156" s="13">
        <f t="shared" ref="B156:I156" si="57">SUM(B157:B157)</f>
        <v>30</v>
      </c>
      <c r="C156" s="13">
        <f t="shared" si="57"/>
        <v>0</v>
      </c>
      <c r="D156" s="13">
        <f t="shared" si="57"/>
        <v>0</v>
      </c>
      <c r="E156" s="13">
        <f t="shared" si="57"/>
        <v>0</v>
      </c>
      <c r="F156" s="13">
        <f t="shared" si="57"/>
        <v>30</v>
      </c>
      <c r="G156" s="13">
        <f t="shared" si="57"/>
        <v>0</v>
      </c>
      <c r="H156" s="13">
        <f t="shared" si="57"/>
        <v>0</v>
      </c>
      <c r="I156" s="8">
        <f t="shared" si="57"/>
        <v>0</v>
      </c>
      <c r="J156" s="33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</row>
    <row r="157" spans="1:43" ht="20.100000000000001" customHeight="1" x14ac:dyDescent="0.25">
      <c r="A157" s="12" t="s">
        <v>13</v>
      </c>
      <c r="B157" s="13">
        <f>+E157+F157+I157</f>
        <v>30</v>
      </c>
      <c r="C157" s="29">
        <v>0</v>
      </c>
      <c r="D157" s="35">
        <v>0</v>
      </c>
      <c r="E157" s="29">
        <v>0</v>
      </c>
      <c r="F157" s="35">
        <v>30</v>
      </c>
      <c r="G157" s="29">
        <v>0</v>
      </c>
      <c r="H157" s="29">
        <v>0</v>
      </c>
      <c r="I157" s="35">
        <v>0</v>
      </c>
      <c r="J157" s="33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</row>
    <row r="158" spans="1:43" ht="21" customHeight="1" x14ac:dyDescent="0.25">
      <c r="A158" s="11" t="s">
        <v>14</v>
      </c>
      <c r="B158" s="13">
        <f t="shared" ref="B158:I158" si="58">SUM(B159:B160)</f>
        <v>26932</v>
      </c>
      <c r="C158" s="13">
        <f t="shared" si="58"/>
        <v>13</v>
      </c>
      <c r="D158" s="13">
        <f t="shared" si="58"/>
        <v>49</v>
      </c>
      <c r="E158" s="13">
        <f t="shared" si="58"/>
        <v>8847</v>
      </c>
      <c r="F158" s="13">
        <f t="shared" si="58"/>
        <v>17749</v>
      </c>
      <c r="G158" s="13">
        <f t="shared" si="58"/>
        <v>3</v>
      </c>
      <c r="H158" s="13">
        <f t="shared" si="58"/>
        <v>16</v>
      </c>
      <c r="I158" s="8">
        <f t="shared" si="58"/>
        <v>336</v>
      </c>
      <c r="J158" s="33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</row>
    <row r="159" spans="1:43" ht="20.100000000000001" customHeight="1" x14ac:dyDescent="0.25">
      <c r="A159" s="12" t="s">
        <v>13</v>
      </c>
      <c r="B159" s="13">
        <f>+E159+F159+I159</f>
        <v>18331</v>
      </c>
      <c r="C159" s="29">
        <v>7</v>
      </c>
      <c r="D159" s="29">
        <v>20</v>
      </c>
      <c r="E159" s="29">
        <v>6855</v>
      </c>
      <c r="F159" s="29">
        <v>11140</v>
      </c>
      <c r="G159" s="29">
        <v>3</v>
      </c>
      <c r="H159" s="29">
        <v>16</v>
      </c>
      <c r="I159" s="35">
        <v>336</v>
      </c>
      <c r="J159" s="33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</row>
    <row r="160" spans="1:43" ht="20.100000000000001" customHeight="1" x14ac:dyDescent="0.25">
      <c r="A160" s="12" t="s">
        <v>33</v>
      </c>
      <c r="B160" s="13">
        <f>+E160+F160+I160</f>
        <v>8601</v>
      </c>
      <c r="C160" s="14">
        <v>6</v>
      </c>
      <c r="D160" s="14">
        <v>29</v>
      </c>
      <c r="E160" s="14">
        <v>1992</v>
      </c>
      <c r="F160" s="14">
        <v>6609</v>
      </c>
      <c r="G160" s="14">
        <v>0</v>
      </c>
      <c r="H160" s="14">
        <v>0</v>
      </c>
      <c r="I160" s="15">
        <v>0</v>
      </c>
      <c r="J160" s="33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</row>
    <row r="161" spans="1:43" ht="21.95" customHeight="1" x14ac:dyDescent="0.25">
      <c r="A161" s="11" t="s">
        <v>22</v>
      </c>
      <c r="B161" s="13">
        <f>SUM(B162:B163)</f>
        <v>924</v>
      </c>
      <c r="C161" s="13">
        <f t="shared" ref="C161:I161" si="59">SUM(C162:C163)</f>
        <v>1</v>
      </c>
      <c r="D161" s="13">
        <f t="shared" si="59"/>
        <v>11</v>
      </c>
      <c r="E161" s="13">
        <f t="shared" si="59"/>
        <v>324</v>
      </c>
      <c r="F161" s="13">
        <f t="shared" si="59"/>
        <v>600</v>
      </c>
      <c r="G161" s="13">
        <f t="shared" si="59"/>
        <v>0</v>
      </c>
      <c r="H161" s="13">
        <f t="shared" si="59"/>
        <v>0</v>
      </c>
      <c r="I161" s="8">
        <f t="shared" si="59"/>
        <v>0</v>
      </c>
      <c r="J161" s="33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</row>
    <row r="162" spans="1:43" ht="21.95" customHeight="1" x14ac:dyDescent="0.25">
      <c r="A162" s="12" t="s">
        <v>13</v>
      </c>
      <c r="B162" s="13">
        <f>+E162+F162+I162</f>
        <v>324</v>
      </c>
      <c r="C162" s="29">
        <v>1</v>
      </c>
      <c r="D162" s="29">
        <v>11</v>
      </c>
      <c r="E162" s="29">
        <v>324</v>
      </c>
      <c r="F162" s="29">
        <v>0</v>
      </c>
      <c r="G162" s="29">
        <v>0</v>
      </c>
      <c r="H162" s="29">
        <v>0</v>
      </c>
      <c r="I162" s="35">
        <v>0</v>
      </c>
      <c r="J162" s="33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</row>
    <row r="163" spans="1:43" ht="21.95" customHeight="1" x14ac:dyDescent="0.25">
      <c r="A163" s="12" t="s">
        <v>33</v>
      </c>
      <c r="B163" s="13">
        <f>+E163+F163+I163</f>
        <v>600</v>
      </c>
      <c r="C163" s="14">
        <v>0</v>
      </c>
      <c r="D163" s="14">
        <v>0</v>
      </c>
      <c r="E163" s="14">
        <v>0</v>
      </c>
      <c r="F163" s="14">
        <v>600</v>
      </c>
      <c r="G163" s="14">
        <v>0</v>
      </c>
      <c r="H163" s="14">
        <v>0</v>
      </c>
      <c r="I163" s="15">
        <v>0</v>
      </c>
      <c r="J163" s="33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</row>
    <row r="164" spans="1:43" ht="21.95" customHeight="1" x14ac:dyDescent="0.25">
      <c r="A164" s="10" t="s">
        <v>52</v>
      </c>
      <c r="B164" s="13"/>
      <c r="C164" s="14"/>
      <c r="D164" s="14"/>
      <c r="E164" s="14"/>
      <c r="F164" s="14"/>
      <c r="G164" s="14"/>
      <c r="H164" s="14"/>
      <c r="I164" s="15"/>
      <c r="J164" s="33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</row>
    <row r="165" spans="1:43" ht="21.95" customHeight="1" x14ac:dyDescent="0.25">
      <c r="A165" s="11" t="s">
        <v>15</v>
      </c>
      <c r="B165" s="13">
        <f>SUM(B166:B167)</f>
        <v>7784</v>
      </c>
      <c r="C165" s="13">
        <f t="shared" ref="C165:I165" si="60">SUM(C166:C167)</f>
        <v>6</v>
      </c>
      <c r="D165" s="13">
        <f t="shared" si="60"/>
        <v>31</v>
      </c>
      <c r="E165" s="13">
        <f t="shared" si="60"/>
        <v>5807</v>
      </c>
      <c r="F165" s="13">
        <f t="shared" si="60"/>
        <v>1405</v>
      </c>
      <c r="G165" s="13">
        <f t="shared" si="60"/>
        <v>2</v>
      </c>
      <c r="H165" s="13">
        <f t="shared" si="60"/>
        <v>8</v>
      </c>
      <c r="I165" s="8">
        <f t="shared" si="60"/>
        <v>572</v>
      </c>
      <c r="J165" s="33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</row>
    <row r="166" spans="1:43" ht="21.95" customHeight="1" x14ac:dyDescent="0.25">
      <c r="A166" s="12" t="s">
        <v>13</v>
      </c>
      <c r="B166" s="13">
        <f>+E166+F166+I166</f>
        <v>6138</v>
      </c>
      <c r="C166" s="29">
        <v>4</v>
      </c>
      <c r="D166" s="29">
        <v>29</v>
      </c>
      <c r="E166" s="29">
        <v>5566</v>
      </c>
      <c r="F166" s="29">
        <v>0</v>
      </c>
      <c r="G166" s="29">
        <v>2</v>
      </c>
      <c r="H166" s="29">
        <v>8</v>
      </c>
      <c r="I166" s="35">
        <v>572</v>
      </c>
      <c r="J166" s="33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</row>
    <row r="167" spans="1:43" ht="21.95" customHeight="1" x14ac:dyDescent="0.25">
      <c r="A167" s="12" t="s">
        <v>33</v>
      </c>
      <c r="B167" s="13">
        <f>+E167+F167+I167</f>
        <v>1646</v>
      </c>
      <c r="C167" s="14">
        <v>2</v>
      </c>
      <c r="D167" s="14">
        <v>2</v>
      </c>
      <c r="E167" s="14">
        <v>241</v>
      </c>
      <c r="F167" s="14">
        <v>1405</v>
      </c>
      <c r="G167" s="14">
        <v>0</v>
      </c>
      <c r="H167" s="14">
        <v>0</v>
      </c>
      <c r="I167" s="15">
        <v>0</v>
      </c>
      <c r="J167" s="33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</row>
    <row r="168" spans="1:43" ht="21.95" customHeight="1" x14ac:dyDescent="0.25">
      <c r="A168" s="11" t="s">
        <v>28</v>
      </c>
      <c r="B168" s="40">
        <f>SUM(B169:B170)</f>
        <v>2375</v>
      </c>
      <c r="C168" s="40">
        <f>SUM(C169:C170)</f>
        <v>6</v>
      </c>
      <c r="D168" s="40">
        <f t="shared" ref="D168:I168" si="61">SUM(D169:D170)</f>
        <v>6</v>
      </c>
      <c r="E168" s="40">
        <f t="shared" si="61"/>
        <v>2195</v>
      </c>
      <c r="F168" s="40">
        <f t="shared" si="61"/>
        <v>180</v>
      </c>
      <c r="G168" s="40">
        <f t="shared" si="61"/>
        <v>0</v>
      </c>
      <c r="H168" s="40">
        <f t="shared" si="61"/>
        <v>0</v>
      </c>
      <c r="I168" s="42">
        <f t="shared" si="61"/>
        <v>0</v>
      </c>
      <c r="J168" s="33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</row>
    <row r="169" spans="1:43" ht="21.95" customHeight="1" x14ac:dyDescent="0.25">
      <c r="A169" s="12" t="s">
        <v>13</v>
      </c>
      <c r="B169" s="13">
        <f>+E169+F169+I169</f>
        <v>180</v>
      </c>
      <c r="C169" s="38">
        <v>0</v>
      </c>
      <c r="D169" s="39">
        <v>0</v>
      </c>
      <c r="E169" s="38">
        <v>0</v>
      </c>
      <c r="F169" s="39">
        <v>180</v>
      </c>
      <c r="G169" s="38">
        <v>0</v>
      </c>
      <c r="H169" s="38">
        <v>0</v>
      </c>
      <c r="I169" s="39">
        <v>0</v>
      </c>
      <c r="J169" s="33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</row>
    <row r="170" spans="1:43" ht="21.95" customHeight="1" x14ac:dyDescent="0.25">
      <c r="A170" s="12" t="s">
        <v>33</v>
      </c>
      <c r="B170" s="13">
        <f>+E170+F170+I170</f>
        <v>2195</v>
      </c>
      <c r="C170" s="14">
        <v>6</v>
      </c>
      <c r="D170" s="14">
        <v>6</v>
      </c>
      <c r="E170" s="14">
        <v>2195</v>
      </c>
      <c r="F170" s="14">
        <v>0</v>
      </c>
      <c r="G170" s="14">
        <v>0</v>
      </c>
      <c r="H170" s="14">
        <v>0</v>
      </c>
      <c r="I170" s="15">
        <v>0</v>
      </c>
      <c r="J170" s="33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</row>
    <row r="171" spans="1:43" ht="21.95" customHeight="1" x14ac:dyDescent="0.25">
      <c r="A171" s="11" t="s">
        <v>16</v>
      </c>
      <c r="B171" s="13">
        <f t="shared" ref="B171:I171" si="62">SUM(B172:B173)</f>
        <v>825</v>
      </c>
      <c r="C171" s="13">
        <f t="shared" si="62"/>
        <v>1</v>
      </c>
      <c r="D171" s="13">
        <f t="shared" si="62"/>
        <v>20</v>
      </c>
      <c r="E171" s="13">
        <f t="shared" si="62"/>
        <v>324</v>
      </c>
      <c r="F171" s="13">
        <f t="shared" si="62"/>
        <v>432</v>
      </c>
      <c r="G171" s="13">
        <f t="shared" si="62"/>
        <v>1</v>
      </c>
      <c r="H171" s="13">
        <f t="shared" si="62"/>
        <v>1</v>
      </c>
      <c r="I171" s="8">
        <f t="shared" si="62"/>
        <v>69</v>
      </c>
      <c r="J171" s="33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</row>
    <row r="172" spans="1:43" ht="21.95" customHeight="1" x14ac:dyDescent="0.25">
      <c r="A172" s="12" t="s">
        <v>13</v>
      </c>
      <c r="B172" s="13">
        <f>+E172+F172+I172</f>
        <v>366</v>
      </c>
      <c r="C172" s="29">
        <v>0</v>
      </c>
      <c r="D172" s="35">
        <v>0</v>
      </c>
      <c r="E172" s="29">
        <v>0</v>
      </c>
      <c r="F172" s="35">
        <v>297</v>
      </c>
      <c r="G172" s="29">
        <v>1</v>
      </c>
      <c r="H172" s="29">
        <v>1</v>
      </c>
      <c r="I172" s="35">
        <v>69</v>
      </c>
      <c r="J172" s="33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</row>
    <row r="173" spans="1:43" ht="21.95" customHeight="1" x14ac:dyDescent="0.25">
      <c r="A173" s="12" t="s">
        <v>33</v>
      </c>
      <c r="B173" s="13">
        <f>+E173+F173+I173</f>
        <v>459</v>
      </c>
      <c r="C173" s="14">
        <v>1</v>
      </c>
      <c r="D173" s="14">
        <v>20</v>
      </c>
      <c r="E173" s="14">
        <v>324</v>
      </c>
      <c r="F173" s="14">
        <v>135</v>
      </c>
      <c r="G173" s="14">
        <v>0</v>
      </c>
      <c r="H173" s="14">
        <v>0</v>
      </c>
      <c r="I173" s="15">
        <v>0</v>
      </c>
      <c r="J173" s="33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</row>
    <row r="174" spans="1:43" ht="21.95" customHeight="1" x14ac:dyDescent="0.25">
      <c r="A174" s="11" t="s">
        <v>17</v>
      </c>
      <c r="B174" s="13">
        <f t="shared" ref="B174:I174" si="63">SUM(B175:B176)</f>
        <v>525</v>
      </c>
      <c r="C174" s="13">
        <f t="shared" si="63"/>
        <v>1</v>
      </c>
      <c r="D174" s="13">
        <f t="shared" si="63"/>
        <v>3</v>
      </c>
      <c r="E174" s="13">
        <f t="shared" si="63"/>
        <v>315</v>
      </c>
      <c r="F174" s="13">
        <f t="shared" si="63"/>
        <v>210</v>
      </c>
      <c r="G174" s="13">
        <f t="shared" si="63"/>
        <v>0</v>
      </c>
      <c r="H174" s="13">
        <f t="shared" si="63"/>
        <v>0</v>
      </c>
      <c r="I174" s="8">
        <f t="shared" si="63"/>
        <v>0</v>
      </c>
      <c r="J174" s="33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</row>
    <row r="175" spans="1:43" ht="21.95" customHeight="1" x14ac:dyDescent="0.25">
      <c r="A175" s="12" t="s">
        <v>13</v>
      </c>
      <c r="B175" s="13">
        <f>+E175+F175+I175</f>
        <v>315</v>
      </c>
      <c r="C175" s="29">
        <v>1</v>
      </c>
      <c r="D175" s="29">
        <v>3</v>
      </c>
      <c r="E175" s="29">
        <v>315</v>
      </c>
      <c r="F175" s="29">
        <v>0</v>
      </c>
      <c r="G175" s="29">
        <v>0</v>
      </c>
      <c r="H175" s="29">
        <v>0</v>
      </c>
      <c r="I175" s="35">
        <v>0</v>
      </c>
      <c r="J175" s="33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</row>
    <row r="176" spans="1:43" ht="21.95" customHeight="1" x14ac:dyDescent="0.25">
      <c r="A176" s="12" t="s">
        <v>33</v>
      </c>
      <c r="B176" s="13">
        <f>+E176+F176+I176</f>
        <v>210</v>
      </c>
      <c r="C176" s="14">
        <v>0</v>
      </c>
      <c r="D176" s="14">
        <v>0</v>
      </c>
      <c r="E176" s="14">
        <v>0</v>
      </c>
      <c r="F176" s="14">
        <v>210</v>
      </c>
      <c r="G176" s="14">
        <v>0</v>
      </c>
      <c r="H176" s="14">
        <v>0</v>
      </c>
      <c r="I176" s="15">
        <v>0</v>
      </c>
      <c r="J176" s="33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</row>
    <row r="177" spans="1:43" ht="21.95" customHeight="1" x14ac:dyDescent="0.25">
      <c r="A177" s="11" t="s">
        <v>41</v>
      </c>
      <c r="B177" s="13">
        <f t="shared" ref="B177:I177" si="64">SUM(B178:B179)</f>
        <v>15027</v>
      </c>
      <c r="C177" s="13">
        <f t="shared" si="64"/>
        <v>0</v>
      </c>
      <c r="D177" s="13">
        <f t="shared" si="64"/>
        <v>0</v>
      </c>
      <c r="E177" s="13">
        <f t="shared" si="64"/>
        <v>0</v>
      </c>
      <c r="F177" s="13">
        <f t="shared" si="64"/>
        <v>15027</v>
      </c>
      <c r="G177" s="13">
        <f t="shared" si="64"/>
        <v>0</v>
      </c>
      <c r="H177" s="13">
        <f t="shared" si="64"/>
        <v>0</v>
      </c>
      <c r="I177" s="8">
        <f t="shared" si="64"/>
        <v>0</v>
      </c>
      <c r="J177" s="33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</row>
    <row r="178" spans="1:43" ht="21.95" customHeight="1" x14ac:dyDescent="0.25">
      <c r="A178" s="12" t="s">
        <v>13</v>
      </c>
      <c r="B178" s="13">
        <f>+E178+F178+I178</f>
        <v>13739</v>
      </c>
      <c r="C178" s="29">
        <v>0</v>
      </c>
      <c r="D178" s="29">
        <v>0</v>
      </c>
      <c r="E178" s="29">
        <v>0</v>
      </c>
      <c r="F178" s="29">
        <v>13739</v>
      </c>
      <c r="G178" s="29">
        <v>0</v>
      </c>
      <c r="H178" s="29">
        <v>0</v>
      </c>
      <c r="I178" s="15">
        <v>0</v>
      </c>
      <c r="J178" s="33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</row>
    <row r="179" spans="1:43" ht="21.95" customHeight="1" x14ac:dyDescent="0.25">
      <c r="A179" s="12" t="s">
        <v>33</v>
      </c>
      <c r="B179" s="13">
        <f>+E179+F179+I179</f>
        <v>1288</v>
      </c>
      <c r="C179" s="14">
        <v>0</v>
      </c>
      <c r="D179" s="14">
        <v>0</v>
      </c>
      <c r="E179" s="14">
        <v>0</v>
      </c>
      <c r="F179" s="14">
        <v>1288</v>
      </c>
      <c r="G179" s="14">
        <v>0</v>
      </c>
      <c r="H179" s="14">
        <v>0</v>
      </c>
      <c r="I179" s="15">
        <v>0</v>
      </c>
      <c r="J179" s="33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</row>
    <row r="180" spans="1:43" ht="18.75" customHeight="1" x14ac:dyDescent="0.25">
      <c r="A180" s="11" t="s">
        <v>42</v>
      </c>
      <c r="B180" s="13">
        <f>SUM(B181:B182)</f>
        <v>44112</v>
      </c>
      <c r="C180" s="13">
        <f t="shared" ref="C180:I180" si="65">SUM(C181:C182)</f>
        <v>0</v>
      </c>
      <c r="D180" s="13">
        <f t="shared" si="65"/>
        <v>0</v>
      </c>
      <c r="E180" s="13">
        <f t="shared" si="65"/>
        <v>0</v>
      </c>
      <c r="F180" s="13">
        <f t="shared" si="65"/>
        <v>44112</v>
      </c>
      <c r="G180" s="13">
        <f t="shared" si="65"/>
        <v>0</v>
      </c>
      <c r="H180" s="13">
        <f t="shared" si="65"/>
        <v>0</v>
      </c>
      <c r="I180" s="8">
        <f t="shared" si="65"/>
        <v>0</v>
      </c>
      <c r="J180" s="33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</row>
    <row r="181" spans="1:43" ht="20.25" customHeight="1" x14ac:dyDescent="0.25">
      <c r="A181" s="12" t="s">
        <v>13</v>
      </c>
      <c r="B181" s="13">
        <f>+E181+F181+I181</f>
        <v>43359</v>
      </c>
      <c r="C181" s="29">
        <v>0</v>
      </c>
      <c r="D181" s="29">
        <v>0</v>
      </c>
      <c r="E181" s="29">
        <v>0</v>
      </c>
      <c r="F181" s="29">
        <v>43359</v>
      </c>
      <c r="G181" s="14">
        <v>0</v>
      </c>
      <c r="H181" s="14">
        <v>0</v>
      </c>
      <c r="I181" s="15">
        <v>0</v>
      </c>
      <c r="J181" s="33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</row>
    <row r="182" spans="1:43" ht="18.75" customHeight="1" x14ac:dyDescent="0.25">
      <c r="A182" s="12" t="s">
        <v>33</v>
      </c>
      <c r="B182" s="13">
        <f>+E182+F182+I182</f>
        <v>753</v>
      </c>
      <c r="C182" s="14">
        <v>0</v>
      </c>
      <c r="D182" s="14">
        <v>0</v>
      </c>
      <c r="E182" s="14">
        <v>0</v>
      </c>
      <c r="F182" s="14">
        <v>753</v>
      </c>
      <c r="G182" s="14">
        <v>0</v>
      </c>
      <c r="H182" s="14">
        <v>0</v>
      </c>
      <c r="I182" s="15">
        <v>0</v>
      </c>
      <c r="J182" s="33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</row>
    <row r="183" spans="1:43" ht="7.5" customHeight="1" x14ac:dyDescent="0.25">
      <c r="A183" s="16"/>
      <c r="B183" s="21"/>
      <c r="C183" s="22"/>
      <c r="D183" s="22"/>
      <c r="E183" s="22"/>
      <c r="F183" s="22"/>
      <c r="G183" s="22"/>
      <c r="H183" s="22"/>
      <c r="I183" s="17"/>
      <c r="J183" s="33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</row>
    <row r="184" spans="1:43" ht="9" customHeight="1" x14ac:dyDescent="0.25">
      <c r="A184" s="25"/>
      <c r="B184" s="26"/>
      <c r="C184" s="27"/>
      <c r="D184" s="27"/>
      <c r="E184" s="27"/>
      <c r="F184" s="27"/>
      <c r="G184" s="27"/>
      <c r="H184" s="27"/>
      <c r="I184" s="27"/>
      <c r="J184" s="33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</row>
    <row r="185" spans="1:43" x14ac:dyDescent="0.25">
      <c r="A185" s="48" t="s">
        <v>45</v>
      </c>
      <c r="B185" s="48"/>
      <c r="C185" s="48"/>
      <c r="D185" s="48"/>
      <c r="E185" s="48"/>
      <c r="F185" s="48"/>
      <c r="G185" s="48"/>
      <c r="H185" s="48"/>
      <c r="I185" s="48"/>
      <c r="J185" s="33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</row>
    <row r="186" spans="1:43" x14ac:dyDescent="0.25">
      <c r="A186" s="48" t="s">
        <v>46</v>
      </c>
      <c r="B186" s="48"/>
      <c r="C186" s="48"/>
      <c r="D186" s="48"/>
      <c r="E186" s="48"/>
      <c r="F186" s="48"/>
      <c r="G186" s="48"/>
      <c r="H186" s="48"/>
      <c r="I186" s="48"/>
      <c r="J186" s="33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</row>
    <row r="187" spans="1:43" x14ac:dyDescent="0.25">
      <c r="A187" s="46" t="s">
        <v>30</v>
      </c>
      <c r="B187" s="46"/>
      <c r="C187" s="46"/>
      <c r="D187" s="46"/>
      <c r="E187" s="46"/>
      <c r="F187" s="46"/>
      <c r="G187" s="46"/>
      <c r="H187" s="46"/>
      <c r="I187" s="46"/>
      <c r="J187" s="33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</row>
    <row r="188" spans="1:43" x14ac:dyDescent="0.25">
      <c r="A188" s="46" t="s">
        <v>47</v>
      </c>
      <c r="B188" s="46"/>
      <c r="C188" s="46"/>
      <c r="D188" s="46"/>
      <c r="E188" s="46"/>
      <c r="F188" s="46"/>
      <c r="G188" s="46"/>
      <c r="H188" s="46"/>
      <c r="I188" s="46"/>
      <c r="J188" s="33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</row>
    <row r="189" spans="1:43" x14ac:dyDescent="0.25">
      <c r="A189" s="46" t="s">
        <v>43</v>
      </c>
      <c r="B189" s="46"/>
      <c r="C189" s="46"/>
      <c r="D189" s="46"/>
      <c r="E189" s="46"/>
      <c r="F189" s="46"/>
      <c r="G189" s="46"/>
      <c r="H189" s="46"/>
      <c r="I189" s="46"/>
      <c r="J189" s="33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</row>
    <row r="190" spans="1:43" x14ac:dyDescent="0.25">
      <c r="A190" s="46" t="s">
        <v>48</v>
      </c>
      <c r="B190" s="46"/>
      <c r="C190" s="46"/>
      <c r="D190" s="46"/>
      <c r="E190" s="46"/>
      <c r="F190" s="46"/>
      <c r="G190" s="46"/>
      <c r="H190" s="46"/>
      <c r="I190" s="46"/>
      <c r="J190" s="33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</row>
    <row r="191" spans="1:43" x14ac:dyDescent="0.25">
      <c r="A191" s="46" t="s">
        <v>49</v>
      </c>
      <c r="B191" s="46"/>
      <c r="C191" s="46"/>
      <c r="D191" s="46"/>
      <c r="E191" s="46"/>
      <c r="F191" s="46"/>
      <c r="G191" s="46"/>
      <c r="H191" s="46"/>
      <c r="I191" s="46"/>
      <c r="J191" s="33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</row>
    <row r="192" spans="1:43" x14ac:dyDescent="0.25">
      <c r="A192" s="47" t="s">
        <v>31</v>
      </c>
      <c r="B192" s="47"/>
      <c r="C192" s="47"/>
      <c r="D192" s="47"/>
      <c r="E192" s="47"/>
      <c r="F192" s="47"/>
      <c r="G192" s="47"/>
      <c r="H192" s="47"/>
      <c r="I192" s="47"/>
      <c r="J192" s="33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</row>
    <row r="193" spans="1:43" x14ac:dyDescent="0.25">
      <c r="A193" s="46" t="s">
        <v>32</v>
      </c>
      <c r="B193" s="46"/>
      <c r="C193" s="46"/>
      <c r="D193" s="46"/>
      <c r="E193" s="46"/>
      <c r="F193" s="46"/>
      <c r="G193" s="46"/>
      <c r="H193" s="46"/>
      <c r="I193" s="46"/>
      <c r="J193" s="33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</row>
    <row r="194" spans="1:43" x14ac:dyDescent="0.25">
      <c r="A194" s="45" t="s">
        <v>44</v>
      </c>
      <c r="B194" s="45"/>
      <c r="C194" s="45"/>
      <c r="D194" s="45"/>
      <c r="E194" s="45"/>
      <c r="F194" s="45"/>
      <c r="G194" s="45"/>
      <c r="H194" s="45"/>
      <c r="I194" s="45"/>
      <c r="J194" s="33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</row>
    <row r="195" spans="1:43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3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</row>
    <row r="196" spans="1:43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3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</row>
    <row r="197" spans="1:43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3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</row>
    <row r="198" spans="1:43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3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</row>
    <row r="199" spans="1:43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3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</row>
    <row r="200" spans="1:43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3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</row>
    <row r="201" spans="1:43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3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</row>
    <row r="202" spans="1:43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3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</row>
    <row r="203" spans="1:43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3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</row>
    <row r="204" spans="1:43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3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</row>
    <row r="205" spans="1:43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3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</row>
    <row r="206" spans="1:43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3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</row>
    <row r="207" spans="1:43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3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</row>
    <row r="208" spans="1:43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3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</row>
    <row r="209" spans="1:39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3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</row>
    <row r="210" spans="1:39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3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</row>
    <row r="211" spans="1:39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3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</row>
    <row r="212" spans="1:39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3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</row>
    <row r="213" spans="1:39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3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</row>
    <row r="214" spans="1:39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3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</row>
    <row r="215" spans="1:39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3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</row>
    <row r="216" spans="1:39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3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</row>
    <row r="217" spans="1:39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3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</row>
    <row r="218" spans="1:39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3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</row>
    <row r="219" spans="1:39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3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</row>
    <row r="220" spans="1:39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3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</row>
    <row r="221" spans="1:39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3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</row>
    <row r="222" spans="1:39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3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</row>
    <row r="223" spans="1:39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3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</row>
    <row r="224" spans="1:39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3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</row>
    <row r="225" spans="1:39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3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</row>
    <row r="226" spans="1:39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3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</row>
    <row r="227" spans="1:39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3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</row>
    <row r="228" spans="1:39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3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</row>
    <row r="229" spans="1:39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3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</row>
    <row r="230" spans="1:39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3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</row>
    <row r="231" spans="1:39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3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</row>
    <row r="232" spans="1:39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3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</row>
    <row r="233" spans="1:39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3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</row>
    <row r="234" spans="1:39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3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</row>
    <row r="235" spans="1:39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3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</row>
    <row r="236" spans="1:39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3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</row>
    <row r="237" spans="1:39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3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</row>
    <row r="238" spans="1:39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3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</row>
    <row r="239" spans="1:39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3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</row>
    <row r="240" spans="1:39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3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</row>
    <row r="241" spans="1:39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3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</row>
    <row r="242" spans="1:39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3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</row>
    <row r="243" spans="1:39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3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</row>
    <row r="244" spans="1:39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3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</row>
    <row r="245" spans="1:39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3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</row>
    <row r="246" spans="1:39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3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</row>
    <row r="247" spans="1:39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3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</row>
    <row r="248" spans="1:39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3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</row>
    <row r="249" spans="1:39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3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</row>
    <row r="250" spans="1:39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3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</row>
    <row r="251" spans="1:39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3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</row>
    <row r="252" spans="1:39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3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</row>
    <row r="253" spans="1:39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3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</row>
    <row r="254" spans="1:39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3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</row>
    <row r="255" spans="1:39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3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</row>
    <row r="256" spans="1:39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3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</row>
    <row r="257" spans="1:39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3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</row>
    <row r="258" spans="1:39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3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</row>
    <row r="259" spans="1:39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3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</row>
    <row r="260" spans="1:39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3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</row>
    <row r="261" spans="1:39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3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</row>
    <row r="262" spans="1:39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3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</row>
    <row r="263" spans="1:39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3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</row>
    <row r="264" spans="1:39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3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</row>
    <row r="265" spans="1:39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3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</row>
    <row r="266" spans="1:39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3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</row>
    <row r="267" spans="1:39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3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</row>
    <row r="268" spans="1:39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3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</row>
    <row r="269" spans="1:39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3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</row>
    <row r="270" spans="1:39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3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</row>
    <row r="271" spans="1:39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3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</row>
    <row r="272" spans="1:39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3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</row>
    <row r="273" spans="1:39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3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</row>
    <row r="274" spans="1:39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3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</row>
    <row r="275" spans="1:39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3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</row>
    <row r="276" spans="1:39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3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</row>
    <row r="277" spans="1:39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3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</row>
    <row r="278" spans="1:39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3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</row>
    <row r="279" spans="1:39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3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</row>
    <row r="280" spans="1:39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3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</row>
    <row r="281" spans="1:39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3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</row>
    <row r="282" spans="1:39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3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</row>
    <row r="283" spans="1:39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3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</row>
    <row r="284" spans="1:39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3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</row>
    <row r="285" spans="1:39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3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</row>
    <row r="286" spans="1:39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3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</row>
    <row r="287" spans="1:39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3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</row>
    <row r="288" spans="1:39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3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</row>
    <row r="289" spans="1:39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3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</row>
    <row r="290" spans="1:39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3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</row>
    <row r="291" spans="1:39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3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</row>
    <row r="292" spans="1:39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3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</row>
    <row r="293" spans="1:39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3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</row>
    <row r="294" spans="1:39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3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</row>
    <row r="295" spans="1:39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3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</row>
    <row r="296" spans="1:39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3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</row>
    <row r="297" spans="1:39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3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</row>
    <row r="298" spans="1:39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3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</row>
    <row r="299" spans="1:39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3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</row>
    <row r="300" spans="1:39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3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</row>
    <row r="301" spans="1:39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3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</row>
    <row r="302" spans="1:39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3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</row>
    <row r="303" spans="1:39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3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</row>
    <row r="304" spans="1:39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3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</row>
    <row r="305" spans="1:39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3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</row>
    <row r="306" spans="1:39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3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</row>
    <row r="307" spans="1:39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3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</row>
    <row r="308" spans="1:39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3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</row>
    <row r="309" spans="1:39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3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</row>
    <row r="310" spans="1:39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3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</row>
    <row r="311" spans="1:39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3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</row>
    <row r="312" spans="1:39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3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</row>
    <row r="313" spans="1:39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3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</row>
    <row r="314" spans="1:39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3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</row>
    <row r="315" spans="1:39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3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</row>
    <row r="316" spans="1:39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3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</row>
    <row r="317" spans="1:39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3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</row>
    <row r="318" spans="1:39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3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</row>
    <row r="319" spans="1:39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3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</row>
    <row r="320" spans="1:39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3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</row>
    <row r="321" spans="1:39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3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</row>
    <row r="322" spans="1:39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3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</row>
    <row r="323" spans="1:39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3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</row>
    <row r="324" spans="1:39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3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</row>
    <row r="325" spans="1:39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3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</row>
    <row r="326" spans="1:39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3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</row>
    <row r="327" spans="1:39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3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</row>
    <row r="328" spans="1:39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3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</row>
    <row r="329" spans="1:39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3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</row>
    <row r="330" spans="1:39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3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</row>
    <row r="331" spans="1:39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3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</row>
    <row r="332" spans="1:39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3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</row>
    <row r="333" spans="1:39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3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</row>
    <row r="334" spans="1:39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3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</row>
    <row r="335" spans="1:39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3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</row>
    <row r="336" spans="1:39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3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</row>
    <row r="337" spans="1:39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3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</row>
    <row r="338" spans="1:39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3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</row>
    <row r="339" spans="1:39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3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</row>
    <row r="340" spans="1:39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3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</row>
    <row r="341" spans="1:39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3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</row>
    <row r="342" spans="1:39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3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</row>
    <row r="343" spans="1:39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3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</row>
    <row r="344" spans="1:39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3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</row>
    <row r="345" spans="1:39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3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</row>
    <row r="346" spans="1:39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3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</row>
    <row r="347" spans="1:39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3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</row>
    <row r="348" spans="1:39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3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</row>
    <row r="349" spans="1:39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3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</row>
    <row r="350" spans="1:39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3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</row>
    <row r="351" spans="1:39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3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</row>
    <row r="352" spans="1:39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3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</row>
    <row r="353" spans="1:39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3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</row>
    <row r="354" spans="1:39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3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</row>
    <row r="355" spans="1:39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3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</row>
    <row r="356" spans="1:39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3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</row>
    <row r="357" spans="1:39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3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</row>
    <row r="358" spans="1:39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3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</row>
    <row r="359" spans="1:39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3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</row>
    <row r="360" spans="1:39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3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</row>
    <row r="361" spans="1:39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3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</row>
    <row r="362" spans="1:39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3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</row>
    <row r="363" spans="1:39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3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</row>
    <row r="364" spans="1:39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3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</row>
    <row r="365" spans="1:39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3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</row>
    <row r="366" spans="1:39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3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</row>
    <row r="367" spans="1:39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3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</row>
    <row r="368" spans="1:39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3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</row>
    <row r="369" spans="1:39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3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</row>
    <row r="370" spans="1:39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3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</row>
    <row r="371" spans="1:39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3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</row>
    <row r="372" spans="1:39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3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</row>
    <row r="373" spans="1:39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3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</row>
    <row r="374" spans="1:39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3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</row>
    <row r="375" spans="1:39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3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</row>
    <row r="376" spans="1:39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3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</row>
    <row r="377" spans="1:39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3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</row>
    <row r="378" spans="1:39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3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</row>
    <row r="379" spans="1:39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3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</row>
    <row r="380" spans="1:39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3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</row>
    <row r="381" spans="1:39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3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</row>
    <row r="382" spans="1:39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3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</row>
    <row r="383" spans="1:39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3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</row>
    <row r="384" spans="1:39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3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</row>
    <row r="385" spans="1:39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3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</row>
    <row r="386" spans="1:39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3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</row>
    <row r="387" spans="1:39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3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</row>
    <row r="388" spans="1:39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3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</row>
    <row r="389" spans="1:39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3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</row>
    <row r="390" spans="1:39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3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</row>
    <row r="391" spans="1:39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3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</row>
    <row r="392" spans="1:39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3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</row>
    <row r="393" spans="1:39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3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</row>
    <row r="394" spans="1:39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3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</row>
    <row r="395" spans="1:39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3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</row>
    <row r="396" spans="1:39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3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</row>
    <row r="397" spans="1:39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3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</row>
    <row r="398" spans="1:39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3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</row>
    <row r="399" spans="1:39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3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</row>
    <row r="400" spans="1:39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3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</row>
    <row r="401" spans="1:39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3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</row>
    <row r="402" spans="1:39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3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</row>
    <row r="403" spans="1:39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3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</row>
    <row r="404" spans="1:39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3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</row>
    <row r="405" spans="1:39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3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</row>
    <row r="406" spans="1:39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3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</row>
    <row r="407" spans="1:39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3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</row>
    <row r="408" spans="1:39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3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</row>
    <row r="409" spans="1:39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3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</row>
    <row r="410" spans="1:39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3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</row>
    <row r="411" spans="1:39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3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</row>
    <row r="412" spans="1:39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3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</row>
    <row r="413" spans="1:39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3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</row>
    <row r="414" spans="1:39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3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</row>
    <row r="415" spans="1:39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3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</row>
    <row r="416" spans="1:39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3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</row>
    <row r="417" spans="1:39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3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</row>
    <row r="418" spans="1:39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3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</row>
    <row r="419" spans="1:39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3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</row>
    <row r="420" spans="1:39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3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</row>
    <row r="421" spans="1:39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3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</row>
    <row r="422" spans="1:39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3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</row>
    <row r="423" spans="1:39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3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</row>
    <row r="424" spans="1:39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3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</row>
    <row r="425" spans="1:39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3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</row>
    <row r="426" spans="1:39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3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</row>
    <row r="427" spans="1:39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3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</row>
    <row r="428" spans="1:39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3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</row>
    <row r="429" spans="1:39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3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</row>
    <row r="430" spans="1:39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3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</row>
    <row r="431" spans="1:39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3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</row>
    <row r="432" spans="1:39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3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</row>
    <row r="433" spans="1:39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3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</row>
    <row r="434" spans="1:39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3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</row>
    <row r="435" spans="1:39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3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</row>
    <row r="436" spans="1:39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3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</row>
    <row r="437" spans="1:39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3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</row>
    <row r="438" spans="1:39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3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</row>
    <row r="439" spans="1:39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3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</row>
    <row r="440" spans="1:39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3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</row>
    <row r="441" spans="1:39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3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</row>
    <row r="442" spans="1:39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3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</row>
    <row r="443" spans="1:39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3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</row>
    <row r="444" spans="1:39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3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</row>
    <row r="445" spans="1:39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3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</row>
    <row r="446" spans="1:39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3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</row>
    <row r="447" spans="1:39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3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</row>
    <row r="448" spans="1:39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3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</row>
    <row r="449" spans="1:39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3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</row>
    <row r="450" spans="1:39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3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</row>
    <row r="451" spans="1:39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3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</row>
    <row r="452" spans="1:39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3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</row>
    <row r="453" spans="1:39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3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</row>
    <row r="454" spans="1:39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3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</row>
    <row r="455" spans="1:39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3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</row>
    <row r="456" spans="1:39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3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</row>
    <row r="457" spans="1:39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3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</row>
    <row r="458" spans="1:39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3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</row>
    <row r="459" spans="1:39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3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</row>
    <row r="460" spans="1:39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3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</row>
    <row r="461" spans="1:39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3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</row>
    <row r="462" spans="1:39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3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</row>
    <row r="463" spans="1:39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3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</row>
    <row r="464" spans="1:39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3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</row>
    <row r="465" spans="1:39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3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</row>
    <row r="466" spans="1:39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3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</row>
    <row r="467" spans="1:39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3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</row>
    <row r="468" spans="1:39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3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</row>
    <row r="469" spans="1:39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3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</row>
    <row r="470" spans="1:39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3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</row>
    <row r="471" spans="1:39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3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</row>
    <row r="472" spans="1:39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3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</row>
    <row r="473" spans="1:39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3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</row>
    <row r="474" spans="1:39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3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</row>
    <row r="475" spans="1:39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3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</row>
    <row r="476" spans="1:39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3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</row>
    <row r="477" spans="1:39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3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</row>
    <row r="478" spans="1:39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3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</row>
    <row r="479" spans="1:39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3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</row>
    <row r="480" spans="1:39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3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</row>
    <row r="481" spans="1:39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3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</row>
    <row r="482" spans="1:39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3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</row>
    <row r="483" spans="1:39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3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</row>
    <row r="484" spans="1:39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3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</row>
    <row r="485" spans="1:39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3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</row>
    <row r="486" spans="1:39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3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</row>
    <row r="487" spans="1:39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3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</row>
    <row r="488" spans="1:39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3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</row>
    <row r="489" spans="1:39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3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</row>
    <row r="490" spans="1:39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3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</row>
    <row r="491" spans="1:39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3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</row>
    <row r="492" spans="1:39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3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</row>
    <row r="493" spans="1:39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3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</row>
    <row r="494" spans="1:39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3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</row>
    <row r="495" spans="1:39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3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</row>
    <row r="496" spans="1:39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3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</row>
    <row r="497" spans="1:39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3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</row>
    <row r="498" spans="1:39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3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</row>
    <row r="499" spans="1:39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3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</row>
    <row r="500" spans="1:39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3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</row>
    <row r="501" spans="1:39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3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</row>
    <row r="502" spans="1:39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3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</row>
    <row r="503" spans="1:39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3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</row>
    <row r="504" spans="1:39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3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</row>
    <row r="505" spans="1:39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3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</row>
    <row r="506" spans="1:39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3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</row>
    <row r="507" spans="1:39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3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</row>
    <row r="508" spans="1:39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3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</row>
    <row r="509" spans="1:39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3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</row>
    <row r="510" spans="1:39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3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</row>
    <row r="511" spans="1:39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3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</row>
    <row r="512" spans="1:39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3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</row>
    <row r="513" spans="1:39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3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</row>
    <row r="514" spans="1:39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3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</row>
    <row r="515" spans="1:39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3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</row>
    <row r="516" spans="1:39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3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</row>
    <row r="517" spans="1:39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3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</row>
    <row r="518" spans="1:39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3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</row>
    <row r="519" spans="1:39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3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</row>
    <row r="520" spans="1:39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3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</row>
    <row r="521" spans="1:39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3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</row>
    <row r="522" spans="1:39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3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</row>
    <row r="523" spans="1:39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3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</row>
    <row r="524" spans="1:39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3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</row>
    <row r="525" spans="1:39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3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</row>
    <row r="526" spans="1:39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3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</row>
    <row r="527" spans="1:39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3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</row>
    <row r="528" spans="1:39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3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</row>
    <row r="529" spans="1:39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3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</row>
    <row r="530" spans="1:39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3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</row>
    <row r="531" spans="1:39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3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</row>
    <row r="532" spans="1:39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3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</row>
    <row r="533" spans="1:39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3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</row>
    <row r="534" spans="1:39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3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</row>
    <row r="535" spans="1:39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3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</row>
    <row r="536" spans="1:39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3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</row>
    <row r="537" spans="1:39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3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</row>
    <row r="538" spans="1:39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3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</row>
    <row r="539" spans="1:39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3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</row>
    <row r="540" spans="1:39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3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</row>
    <row r="541" spans="1:39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3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</row>
    <row r="542" spans="1:39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3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</row>
    <row r="543" spans="1:39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3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</row>
    <row r="544" spans="1:39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3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</row>
    <row r="545" spans="1:39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3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</row>
    <row r="546" spans="1:39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3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</row>
    <row r="547" spans="1:39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3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</row>
    <row r="548" spans="1:39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3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</row>
    <row r="549" spans="1:39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3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</row>
    <row r="550" spans="1:39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3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</row>
    <row r="551" spans="1:39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3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</row>
    <row r="552" spans="1:39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3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</row>
    <row r="553" spans="1:39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3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</row>
    <row r="554" spans="1:39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3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</row>
    <row r="555" spans="1:39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3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</row>
    <row r="556" spans="1:39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3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</row>
    <row r="557" spans="1:39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3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</row>
    <row r="558" spans="1:39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3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</row>
    <row r="559" spans="1:39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3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</row>
    <row r="560" spans="1:39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3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</row>
    <row r="561" spans="1:39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3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</row>
    <row r="562" spans="1:39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3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</row>
    <row r="563" spans="1:39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3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</row>
    <row r="564" spans="1:39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3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</row>
    <row r="565" spans="1:39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3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</row>
    <row r="566" spans="1:39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3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</row>
    <row r="567" spans="1:39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3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</row>
    <row r="568" spans="1:39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3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</row>
    <row r="569" spans="1:39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3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</row>
    <row r="570" spans="1:39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3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</row>
    <row r="571" spans="1:39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3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</row>
    <row r="572" spans="1:39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3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</row>
    <row r="573" spans="1:39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3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</row>
    <row r="574" spans="1:39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3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</row>
    <row r="575" spans="1:39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3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</row>
    <row r="576" spans="1:39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3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</row>
    <row r="577" spans="1:39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3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</row>
  </sheetData>
  <mergeCells count="20">
    <mergeCell ref="A1:I1"/>
    <mergeCell ref="A2:I2"/>
    <mergeCell ref="A3:I3"/>
    <mergeCell ref="A5:I5"/>
    <mergeCell ref="A6:I6"/>
    <mergeCell ref="A185:I185"/>
    <mergeCell ref="A186:I186"/>
    <mergeCell ref="A187:I187"/>
    <mergeCell ref="A188:I188"/>
    <mergeCell ref="A8:A10"/>
    <mergeCell ref="B8:B10"/>
    <mergeCell ref="C8:F8"/>
    <mergeCell ref="G8:I9"/>
    <mergeCell ref="C9:E9"/>
    <mergeCell ref="A194:I194"/>
    <mergeCell ref="A189:I189"/>
    <mergeCell ref="A190:I190"/>
    <mergeCell ref="A191:I191"/>
    <mergeCell ref="A192:I192"/>
    <mergeCell ref="A193:I193"/>
  </mergeCells>
  <printOptions horizontalCentered="1"/>
  <pageMargins left="0.77" right="0.74803149606299213" top="0.98425196850393704" bottom="0.98425196850393704" header="0.19685039370078741" footer="0"/>
  <pageSetup scale="62" orientation="portrait" r:id="rId1"/>
  <rowBreaks count="4" manualBreakCount="4">
    <brk id="47" max="8" man="1"/>
    <brk id="87" max="8" man="1"/>
    <brk id="123" max="8" man="1"/>
    <brk id="163" max="8" man="1"/>
  </rowBreaks>
  <ignoredErrors>
    <ignoredError sqref="B195:I222 B62 B30 B38 B44 B40 B56 B58 B65 B64 B67 B74 B73 B76 B75 B79 B77:B78 B82 B80:B81 B85 B83:B84 B89 B86:B87 B92 B90:B91 B95 B93:B94 B98 B96:B97 B124 B129 B127:B128 B132 B130:B131 B135 B133:B134 B136:B137 B140 B142 B154:I154 B156:E156 B155 B158:I158 B157 B159:B160 B171:I171 B166:B167 B174:I174 B172:B173 B183:I183 B176 B151:B153 D151:I151 B71 B126 B99:B100 G156:I1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JEYSON RIVERA</cp:lastModifiedBy>
  <cp:lastPrinted>2024-10-22T13:38:45Z</cp:lastPrinted>
  <dcterms:created xsi:type="dcterms:W3CDTF">2022-03-04T17:09:21Z</dcterms:created>
  <dcterms:modified xsi:type="dcterms:W3CDTF">2024-10-28T16:48:47Z</dcterms:modified>
</cp:coreProperties>
</file>